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020" tabRatio="597" activeTab="0"/>
  </bookViews>
  <sheets>
    <sheet name="Titllist" sheetId="1" r:id="rId1"/>
    <sheet name="celk.přehled" sheetId="2" r:id="rId2"/>
    <sheet name="repre" sheetId="3" r:id="rId3"/>
    <sheet name="MČR" sheetId="4" r:id="rId4"/>
    <sheet name="ČP" sheetId="5" r:id="rId5"/>
    <sheet name="oblast.ž.1" sheetId="6" r:id="rId6"/>
    <sheet name="oblast.ž.2" sheetId="7" r:id="rId7"/>
  </sheets>
  <definedNames>
    <definedName name="a">'repre'!$B$1</definedName>
    <definedName name="DATABASE" localSheetId="4">'ČP'!$C$3:$W$39</definedName>
    <definedName name="DATABASE">'MČR'!$C$3:$Z$62</definedName>
    <definedName name="_xlnm.Print_Area" localSheetId="1">'celk.přehled'!$A$1:$G$91</definedName>
    <definedName name="_xlnm.Print_Area" localSheetId="4">'ČP'!$A$1:$AJ$37</definedName>
    <definedName name="_xlnm.Print_Area" localSheetId="3">'MČR'!$A$1:$V$38</definedName>
    <definedName name="_xlnm.Print_Area" localSheetId="5">'oblast.ž.1'!$A$1:$R$47</definedName>
    <definedName name="_xlnm.Print_Area" localSheetId="6">'oblast.ž.2'!$A$2:$S$23</definedName>
    <definedName name="_xlnm.Print_Area" localSheetId="2">'repre'!$B$1:$AT$26</definedName>
    <definedName name="_xlnm.Print_Area" localSheetId="0">'Titllist'!$A$1:$AW$30</definedName>
  </definedNames>
  <calcPr fullCalcOnLoad="1"/>
</workbook>
</file>

<file path=xl/sharedStrings.xml><?xml version="1.0" encoding="utf-8"?>
<sst xmlns="http://schemas.openxmlformats.org/spreadsheetml/2006/main" count="472" uniqueCount="175">
  <si>
    <t>K1M</t>
  </si>
  <si>
    <t>C2</t>
  </si>
  <si>
    <t>K1Z</t>
  </si>
  <si>
    <t>NKZ</t>
  </si>
  <si>
    <t>OBLS</t>
  </si>
  <si>
    <t>OBLW</t>
  </si>
  <si>
    <t>OBL</t>
  </si>
  <si>
    <t>CELKEM</t>
  </si>
  <si>
    <t>KC</t>
  </si>
  <si>
    <t>KCDEF</t>
  </si>
  <si>
    <t>Boh.Pha</t>
  </si>
  <si>
    <t>Tech.Pha</t>
  </si>
  <si>
    <t>S.Žižkov</t>
  </si>
  <si>
    <t>USK Pha</t>
  </si>
  <si>
    <t>Benátky</t>
  </si>
  <si>
    <t>D.Brand.</t>
  </si>
  <si>
    <t>Kralupy</t>
  </si>
  <si>
    <t>Rakovník</t>
  </si>
  <si>
    <t>SK VS ČB</t>
  </si>
  <si>
    <t>Č.Kruml.</t>
  </si>
  <si>
    <t>Ot.Strak</t>
  </si>
  <si>
    <t>Blovice</t>
  </si>
  <si>
    <t>Klatovy</t>
  </si>
  <si>
    <t>Loko Plz</t>
  </si>
  <si>
    <t>Sušice</t>
  </si>
  <si>
    <t>Č.Lípa</t>
  </si>
  <si>
    <t>Děčín</t>
  </si>
  <si>
    <t>KVS HK</t>
  </si>
  <si>
    <t>Jablonec</t>
  </si>
  <si>
    <t>Kadaň</t>
  </si>
  <si>
    <t>Klášter.</t>
  </si>
  <si>
    <t>Roudnice</t>
  </si>
  <si>
    <t>L.Žatec</t>
  </si>
  <si>
    <t>Semily</t>
  </si>
  <si>
    <t>Trutnov</t>
  </si>
  <si>
    <t>Vys.Mýto</t>
  </si>
  <si>
    <t>Horš.Týn</t>
  </si>
  <si>
    <t>Kotva P.</t>
  </si>
  <si>
    <t>Tesla Bo</t>
  </si>
  <si>
    <t>Kroměříž</t>
  </si>
  <si>
    <t>Litovel</t>
  </si>
  <si>
    <t>Olomouc</t>
  </si>
  <si>
    <t>KK Opava</t>
  </si>
  <si>
    <t>Val.Mez.</t>
  </si>
  <si>
    <t>KKVeselí</t>
  </si>
  <si>
    <t>Zábřeh</t>
  </si>
  <si>
    <t>slalom</t>
  </si>
  <si>
    <t>sjezd</t>
  </si>
  <si>
    <t>ČP</t>
  </si>
  <si>
    <t>celkem</t>
  </si>
  <si>
    <t>kombinace</t>
  </si>
  <si>
    <t>dorost</t>
  </si>
  <si>
    <t>žáci</t>
  </si>
  <si>
    <t>pořadí</t>
  </si>
  <si>
    <t>oddíl</t>
  </si>
  <si>
    <t>Sláv.KV</t>
  </si>
  <si>
    <t>Přerov</t>
  </si>
  <si>
    <t>Bechyně</t>
  </si>
  <si>
    <t>Soběslav</t>
  </si>
  <si>
    <t>Dv.Král.</t>
  </si>
  <si>
    <t>Štětí</t>
  </si>
  <si>
    <t>Veselí/L</t>
  </si>
  <si>
    <t>ČSAD Plz</t>
  </si>
  <si>
    <t>VS Tábor</t>
  </si>
  <si>
    <t>ODDÍL</t>
  </si>
  <si>
    <t>K1Ž</t>
  </si>
  <si>
    <t>celk</t>
  </si>
  <si>
    <t>KK Brno</t>
  </si>
  <si>
    <t>číslo</t>
  </si>
  <si>
    <t>Vlašim</t>
  </si>
  <si>
    <t>Sláv.HK</t>
  </si>
  <si>
    <t>sprint</t>
  </si>
  <si>
    <t>SKVeselí</t>
  </si>
  <si>
    <t>Třebech.</t>
  </si>
  <si>
    <t>Žel.Brod</t>
  </si>
  <si>
    <t>So Písek</t>
  </si>
  <si>
    <t>Týniště</t>
  </si>
  <si>
    <t>Turnov</t>
  </si>
  <si>
    <t>Roztoky</t>
  </si>
  <si>
    <t>Dukla B.</t>
  </si>
  <si>
    <t>Rožátov</t>
  </si>
  <si>
    <t>L.Tábor</t>
  </si>
  <si>
    <t>KVS Písek</t>
  </si>
  <si>
    <t>RK Troja</t>
  </si>
  <si>
    <t>Lipník</t>
  </si>
  <si>
    <t>Zbraslav</t>
  </si>
  <si>
    <t>strana 2</t>
  </si>
  <si>
    <t>strana 3</t>
  </si>
  <si>
    <t>strana 4</t>
  </si>
  <si>
    <t>strana 6</t>
  </si>
  <si>
    <t>VSDK</t>
  </si>
  <si>
    <t>Hubertus</t>
  </si>
  <si>
    <t>MČR</t>
  </si>
  <si>
    <t>repre</t>
  </si>
  <si>
    <t>oblast</t>
  </si>
  <si>
    <t>strana 7</t>
  </si>
  <si>
    <t>strana 8</t>
  </si>
  <si>
    <t>C2M</t>
  </si>
  <si>
    <t>C1M</t>
  </si>
  <si>
    <t>C1Z</t>
  </si>
  <si>
    <t>VikingMB</t>
  </si>
  <si>
    <t>č.odd.</t>
  </si>
  <si>
    <t>Pardub.</t>
  </si>
  <si>
    <t>číso</t>
  </si>
  <si>
    <t>Český pohár</t>
  </si>
  <si>
    <t>por</t>
  </si>
  <si>
    <t>č.</t>
  </si>
  <si>
    <t>Σ</t>
  </si>
  <si>
    <t>RK Týn</t>
  </si>
  <si>
    <t>Chomutov</t>
  </si>
  <si>
    <t>KVS Pha 4</t>
  </si>
  <si>
    <t>Jihlava</t>
  </si>
  <si>
    <t>Mistrovství ČR</t>
  </si>
  <si>
    <t>Pardub</t>
  </si>
  <si>
    <t>KK Brand</t>
  </si>
  <si>
    <t>HappyLife</t>
  </si>
  <si>
    <t>KK Brandýs</t>
  </si>
  <si>
    <t>Č.Skalice</t>
  </si>
  <si>
    <t>VS Desná</t>
  </si>
  <si>
    <t>C1Ž</t>
  </si>
  <si>
    <t xml:space="preserve"> </t>
  </si>
  <si>
    <t>součet</t>
  </si>
  <si>
    <t>součet:</t>
  </si>
  <si>
    <t>převod ze str.1:</t>
  </si>
  <si>
    <t>celkem:</t>
  </si>
  <si>
    <t>MS + ME slalom junioři</t>
  </si>
  <si>
    <t>MS + ME slalom U23</t>
  </si>
  <si>
    <t>U 23</t>
  </si>
  <si>
    <t xml:space="preserve">                                                                                                                                                         </t>
  </si>
  <si>
    <t>Šumperk</t>
  </si>
  <si>
    <t>závodníci do 23 let - slalom</t>
  </si>
  <si>
    <t>závodníci do 23 let - sjezd</t>
  </si>
  <si>
    <t>VSKRájec</t>
  </si>
  <si>
    <t>Postřelm</t>
  </si>
  <si>
    <t>Hoš.Týn</t>
  </si>
  <si>
    <t>C2X</t>
  </si>
  <si>
    <t>C2ž</t>
  </si>
  <si>
    <t>MS + ME slalom senioři</t>
  </si>
  <si>
    <t>dospělí</t>
  </si>
  <si>
    <t>dospělí závodníci - slalom</t>
  </si>
  <si>
    <t>dospělí závodníci - sjezd</t>
  </si>
  <si>
    <t>Kotva B.</t>
  </si>
  <si>
    <t>SKŽižkov</t>
  </si>
  <si>
    <t>Body za sportovní výsledky v roce 2018 - celkový přehled</t>
  </si>
  <si>
    <t>SKVS ČB</t>
  </si>
  <si>
    <t>Všem oddílům ČSK DV</t>
  </si>
  <si>
    <t>Tabulky a souhrn</t>
  </si>
  <si>
    <t>sestavila Hana Kneblová, předsedkyně ZK</t>
  </si>
  <si>
    <t>Celkově získané body v jednotlivých oblastech :</t>
  </si>
  <si>
    <t>Reprezentace</t>
  </si>
  <si>
    <t>Oblastní žebříčky Čech a Moravy ve slalomu a sjezdu</t>
  </si>
  <si>
    <t xml:space="preserve">   (závodníci do 23 let)</t>
  </si>
  <si>
    <t xml:space="preserve">Celkem bodů </t>
  </si>
  <si>
    <t>Hana Kneblová</t>
  </si>
  <si>
    <t>Kubalova 2, 700 30 Ostrava</t>
  </si>
  <si>
    <r>
      <t xml:space="preserve">E-mail : </t>
    </r>
    <r>
      <rPr>
        <b/>
        <sz val="11"/>
        <color indexed="8"/>
        <rFont val="Arial CE"/>
        <family val="2"/>
      </rPr>
      <t>hana.kneblova@seznam.cz</t>
    </r>
    <r>
      <rPr>
        <sz val="11"/>
        <color indexed="8"/>
        <rFont val="Arial CE"/>
        <family val="2"/>
      </rPr>
      <t xml:space="preserve">,   mobil </t>
    </r>
    <r>
      <rPr>
        <b/>
        <sz val="11"/>
        <color indexed="8"/>
        <rFont val="Arial CE"/>
        <family val="2"/>
      </rPr>
      <t>732 314 436</t>
    </r>
  </si>
  <si>
    <t>strana 1</t>
  </si>
  <si>
    <t>Jeseník</t>
  </si>
  <si>
    <t xml:space="preserve">Mistrovství České republiky </t>
  </si>
  <si>
    <t xml:space="preserve">Český pohár ve slalomu a sjezdu </t>
  </si>
  <si>
    <t>bodů za sportovní výsledky dosažené v roce 2019</t>
  </si>
  <si>
    <r>
      <t xml:space="preserve">     Veškeré údaje na následujících stránkách jsou vám předkládány ke kontrole a k event. reklamacím. Podklady byly sestaveny na základě Přílohy č.2 Směrnic pro závodění v roce 2019. Dotace vypočtené na podkladu těchto tabulek budou vypláceny v roce 2020 pouze oddílům, které uhradí registrační poplatky za všechny své členy na běžný rok do 31.3.2020. </t>
    </r>
    <r>
      <rPr>
        <b/>
        <sz val="10"/>
        <color indexed="8"/>
        <rFont val="Arial CE"/>
        <family val="0"/>
      </rPr>
      <t xml:space="preserve">JSOU ZAPOČTENI VŠICHNI ZÁVODNÍCI </t>
    </r>
  </si>
  <si>
    <t>Reklamace k uvedeným údajům zasílejte do 30.12.2019 na adresu:</t>
  </si>
  <si>
    <t>Body za sportovní výsledky v roce 2019 včetně dospělých - celkový přehled</t>
  </si>
  <si>
    <t>Body získané za reprezentaci - 2019</t>
  </si>
  <si>
    <t>Zisk bodů za umístění v Mistrovství ČR 2019</t>
  </si>
  <si>
    <t>Český pohár 2019</t>
  </si>
  <si>
    <t>Zisk bodů za umístění v oblastních žebříčcích 2019 (mimo dospělých)</t>
  </si>
  <si>
    <t xml:space="preserve">  MS sprint + ME sjezd + sprint  senioři</t>
  </si>
  <si>
    <t>MS sjezd + sprint junioři</t>
  </si>
  <si>
    <t>MS sjezd + sprint U23</t>
  </si>
  <si>
    <t>Ostrava</t>
  </si>
  <si>
    <t>Frol</t>
  </si>
  <si>
    <t>C2Z</t>
  </si>
  <si>
    <t>dne  6.12.2019 - oprava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</si>
</sst>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\ &quot;Kč&quot;"/>
    <numFmt numFmtId="166" formatCode="0.000"/>
    <numFmt numFmtId="167" formatCode="000\ 00"/>
    <numFmt numFmtId="168" formatCode="#,##0\ _K_č"/>
    <numFmt numFmtId="169" formatCode="0.0%"/>
    <numFmt numFmtId="170" formatCode="0.0000"/>
    <numFmt numFmtId="171" formatCode="0_ ;\-0\ "/>
    <numFmt numFmtId="172" formatCode="#,##0_ ;\-#,##0\ 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8"/>
      <name val="Arial CE"/>
      <family val="2"/>
    </font>
    <font>
      <b/>
      <sz val="16"/>
      <name val="Arial CE"/>
      <family val="2"/>
    </font>
    <font>
      <b/>
      <sz val="2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8"/>
      <color indexed="8"/>
      <name val="Arial CE"/>
      <family val="2"/>
    </font>
    <font>
      <sz val="9"/>
      <color indexed="8"/>
      <name val="Arial CE"/>
      <family val="2"/>
    </font>
    <font>
      <b/>
      <sz val="12"/>
      <name val="Arial CE"/>
      <family val="2"/>
    </font>
    <font>
      <b/>
      <sz val="9"/>
      <color indexed="8"/>
      <name val="Arial CE"/>
      <family val="2"/>
    </font>
    <font>
      <sz val="8.5"/>
      <color indexed="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6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1"/>
      <color indexed="10"/>
      <name val="Arial CE"/>
      <family val="2"/>
    </font>
    <font>
      <b/>
      <sz val="14"/>
      <color indexed="8"/>
      <name val="Arial CE"/>
      <family val="2"/>
    </font>
    <font>
      <b/>
      <sz val="14"/>
      <color indexed="10"/>
      <name val="Arial CE"/>
      <family val="2"/>
    </font>
    <font>
      <sz val="11"/>
      <color indexed="8"/>
      <name val="Arial CE"/>
      <family val="2"/>
    </font>
    <font>
      <sz val="12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6" fillId="19" borderId="0" applyNumberFormat="0" applyBorder="0" applyAlignment="0" applyProtection="0"/>
    <xf numFmtId="0" fontId="4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</cellStyleXfs>
  <cellXfs count="30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Alignment="1">
      <alignment horizontal="left" indent="1"/>
    </xf>
    <xf numFmtId="1" fontId="7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 indent="1"/>
    </xf>
    <xf numFmtId="164" fontId="7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7" fillId="0" borderId="0" xfId="0" applyNumberFormat="1" applyFont="1" applyAlignment="1">
      <alignment/>
    </xf>
    <xf numFmtId="1" fontId="7" fillId="0" borderId="0" xfId="0" applyNumberFormat="1" applyFont="1" applyAlignment="1">
      <alignment horizontal="left" indent="1"/>
    </xf>
    <xf numFmtId="164" fontId="0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" fontId="1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9" fillId="0" borderId="0" xfId="0" applyNumberFormat="1" applyFon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Fill="1" applyBorder="1" applyAlignment="1">
      <alignment/>
    </xf>
    <xf numFmtId="164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1" fontId="0" fillId="0" borderId="21" xfId="0" applyNumberForma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18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1" fillId="0" borderId="23" xfId="0" applyFont="1" applyBorder="1" applyAlignment="1">
      <alignment horizontal="center"/>
    </xf>
    <xf numFmtId="1" fontId="0" fillId="0" borderId="24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1" fillId="0" borderId="25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164" fontId="0" fillId="0" borderId="14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 horizontal="center" vertical="center" textRotation="90"/>
    </xf>
    <xf numFmtId="0" fontId="1" fillId="0" borderId="31" xfId="0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7" fillId="0" borderId="18" xfId="0" applyFont="1" applyBorder="1" applyAlignment="1">
      <alignment horizontal="center"/>
    </xf>
    <xf numFmtId="1" fontId="6" fillId="0" borderId="32" xfId="0" applyNumberFormat="1" applyFont="1" applyBorder="1" applyAlignment="1">
      <alignment horizontal="center" vertical="center" textRotation="90"/>
    </xf>
    <xf numFmtId="164" fontId="6" fillId="0" borderId="33" xfId="0" applyNumberFormat="1" applyFont="1" applyBorder="1" applyAlignment="1">
      <alignment horizontal="center" vertical="center" textRotation="90"/>
    </xf>
    <xf numFmtId="164" fontId="6" fillId="0" borderId="32" xfId="0" applyNumberFormat="1" applyFont="1" applyBorder="1" applyAlignment="1">
      <alignment horizontal="center" vertical="center" textRotation="90"/>
    </xf>
    <xf numFmtId="164" fontId="6" fillId="0" borderId="34" xfId="0" applyNumberFormat="1" applyFont="1" applyBorder="1" applyAlignment="1">
      <alignment horizontal="center" vertical="center" textRotation="90"/>
    </xf>
    <xf numFmtId="164" fontId="6" fillId="0" borderId="35" xfId="0" applyNumberFormat="1" applyFont="1" applyBorder="1" applyAlignment="1">
      <alignment horizontal="center" vertical="center" textRotation="90"/>
    </xf>
    <xf numFmtId="164" fontId="0" fillId="0" borderId="22" xfId="0" applyNumberFormat="1" applyBorder="1" applyAlignment="1">
      <alignment/>
    </xf>
    <xf numFmtId="164" fontId="1" fillId="0" borderId="12" xfId="0" applyNumberFormat="1" applyFont="1" applyBorder="1" applyAlignment="1">
      <alignment horizontal="center"/>
    </xf>
    <xf numFmtId="164" fontId="0" fillId="0" borderId="28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" fontId="1" fillId="0" borderId="40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" fontId="0" fillId="0" borderId="41" xfId="0" applyNumberFormat="1" applyBorder="1" applyAlignment="1">
      <alignment horizontal="center"/>
    </xf>
    <xf numFmtId="1" fontId="0" fillId="0" borderId="42" xfId="0" applyNumberForma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2" xfId="0" applyNumberFormat="1" applyFont="1" applyBorder="1" applyAlignment="1">
      <alignment horizontal="center"/>
    </xf>
    <xf numFmtId="1" fontId="0" fillId="0" borderId="44" xfId="0" applyNumberFormat="1" applyBorder="1" applyAlignment="1">
      <alignment horizontal="center"/>
    </xf>
    <xf numFmtId="164" fontId="0" fillId="0" borderId="45" xfId="0" applyNumberFormat="1" applyFill="1" applyBorder="1" applyAlignment="1">
      <alignment/>
    </xf>
    <xf numFmtId="164" fontId="0" fillId="0" borderId="46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0" fillId="0" borderId="22" xfId="0" applyNumberFormat="1" applyBorder="1" applyAlignment="1">
      <alignment/>
    </xf>
    <xf numFmtId="0" fontId="0" fillId="0" borderId="22" xfId="0" applyFont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/>
    </xf>
    <xf numFmtId="164" fontId="0" fillId="0" borderId="46" xfId="0" applyNumberFormat="1" applyFont="1" applyFill="1" applyBorder="1" applyAlignment="1">
      <alignment/>
    </xf>
    <xf numFmtId="1" fontId="0" fillId="0" borderId="22" xfId="0" applyNumberForma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164" fontId="6" fillId="0" borderId="39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0" fontId="3" fillId="0" borderId="38" xfId="0" applyFont="1" applyBorder="1" applyAlignment="1">
      <alignment horizontal="center"/>
    </xf>
    <xf numFmtId="1" fontId="0" fillId="0" borderId="40" xfId="0" applyNumberFormat="1" applyFont="1" applyBorder="1" applyAlignment="1">
      <alignment/>
    </xf>
    <xf numFmtId="1" fontId="0" fillId="0" borderId="24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49" xfId="0" applyNumberFormat="1" applyBorder="1" applyAlignment="1">
      <alignment/>
    </xf>
    <xf numFmtId="1" fontId="0" fillId="0" borderId="37" xfId="0" applyNumberFormat="1" applyBorder="1" applyAlignment="1">
      <alignment/>
    </xf>
    <xf numFmtId="164" fontId="0" fillId="0" borderId="0" xfId="0" applyNumberFormat="1" applyFont="1" applyBorder="1" applyAlignment="1">
      <alignment/>
    </xf>
    <xf numFmtId="164" fontId="1" fillId="0" borderId="21" xfId="0" applyNumberFormat="1" applyFont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center"/>
    </xf>
    <xf numFmtId="164" fontId="1" fillId="0" borderId="50" xfId="0" applyNumberFormat="1" applyFont="1" applyBorder="1" applyAlignment="1">
      <alignment horizontal="center"/>
    </xf>
    <xf numFmtId="0" fontId="0" fillId="0" borderId="5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0" fillId="0" borderId="50" xfId="0" applyBorder="1" applyAlignment="1">
      <alignment/>
    </xf>
    <xf numFmtId="1" fontId="0" fillId="0" borderId="50" xfId="0" applyNumberFormat="1" applyBorder="1" applyAlignment="1">
      <alignment horizontal="center"/>
    </xf>
    <xf numFmtId="164" fontId="1" fillId="0" borderId="51" xfId="0" applyNumberFormat="1" applyFont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0" fillId="0" borderId="22" xfId="0" applyNumberFormat="1" applyFill="1" applyBorder="1" applyAlignment="1">
      <alignment/>
    </xf>
    <xf numFmtId="0" fontId="0" fillId="0" borderId="43" xfId="0" applyBorder="1" applyAlignment="1">
      <alignment/>
    </xf>
    <xf numFmtId="0" fontId="1" fillId="0" borderId="28" xfId="0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2" fontId="1" fillId="0" borderId="46" xfId="0" applyNumberFormat="1" applyFont="1" applyBorder="1" applyAlignment="1">
      <alignment horizontal="center"/>
    </xf>
    <xf numFmtId="164" fontId="0" fillId="0" borderId="29" xfId="0" applyNumberFormat="1" applyFill="1" applyBorder="1" applyAlignment="1">
      <alignment/>
    </xf>
    <xf numFmtId="164" fontId="0" fillId="0" borderId="50" xfId="0" applyNumberFormat="1" applyBorder="1" applyAlignment="1">
      <alignment/>
    </xf>
    <xf numFmtId="164" fontId="0" fillId="0" borderId="50" xfId="0" applyNumberFormat="1" applyFont="1" applyBorder="1" applyAlignment="1">
      <alignment/>
    </xf>
    <xf numFmtId="164" fontId="0" fillId="0" borderId="53" xfId="0" applyNumberFormat="1" applyBorder="1" applyAlignment="1">
      <alignment/>
    </xf>
    <xf numFmtId="1" fontId="1" fillId="0" borderId="54" xfId="0" applyNumberFormat="1" applyFont="1" applyBorder="1" applyAlignment="1">
      <alignment horizontal="center"/>
    </xf>
    <xf numFmtId="1" fontId="1" fillId="0" borderId="55" xfId="0" applyNumberFormat="1" applyFont="1" applyBorder="1" applyAlignment="1">
      <alignment horizontal="center"/>
    </xf>
    <xf numFmtId="1" fontId="0" fillId="0" borderId="27" xfId="0" applyNumberFormat="1" applyBorder="1" applyAlignment="1">
      <alignment/>
    </xf>
    <xf numFmtId="1" fontId="0" fillId="0" borderId="45" xfId="0" applyNumberFormat="1" applyBorder="1" applyAlignment="1">
      <alignment/>
    </xf>
    <xf numFmtId="1" fontId="0" fillId="0" borderId="46" xfId="0" applyNumberFormat="1" applyBorder="1" applyAlignment="1">
      <alignment/>
    </xf>
    <xf numFmtId="0" fontId="0" fillId="0" borderId="46" xfId="0" applyFont="1" applyBorder="1" applyAlignment="1">
      <alignment/>
    </xf>
    <xf numFmtId="1" fontId="0" fillId="0" borderId="47" xfId="0" applyNumberFormat="1" applyBorder="1" applyAlignment="1">
      <alignment/>
    </xf>
    <xf numFmtId="2" fontId="1" fillId="0" borderId="51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7" fillId="0" borderId="20" xfId="0" applyNumberFormat="1" applyFont="1" applyBorder="1" applyAlignment="1">
      <alignment/>
    </xf>
    <xf numFmtId="0" fontId="7" fillId="0" borderId="23" xfId="0" applyFont="1" applyBorder="1" applyAlignment="1">
      <alignment horizontal="center"/>
    </xf>
    <xf numFmtId="164" fontId="6" fillId="0" borderId="56" xfId="0" applyNumberFormat="1" applyFont="1" applyBorder="1" applyAlignment="1">
      <alignment/>
    </xf>
    <xf numFmtId="164" fontId="6" fillId="0" borderId="57" xfId="0" applyNumberFormat="1" applyFont="1" applyBorder="1" applyAlignment="1">
      <alignment/>
    </xf>
    <xf numFmtId="2" fontId="6" fillId="0" borderId="58" xfId="0" applyNumberFormat="1" applyFont="1" applyBorder="1" applyAlignment="1">
      <alignment/>
    </xf>
    <xf numFmtId="164" fontId="6" fillId="0" borderId="36" xfId="0" applyNumberFormat="1" applyFont="1" applyBorder="1" applyAlignment="1">
      <alignment/>
    </xf>
    <xf numFmtId="164" fontId="6" fillId="0" borderId="37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" fontId="1" fillId="0" borderId="59" xfId="0" applyNumberFormat="1" applyFont="1" applyBorder="1" applyAlignment="1">
      <alignment/>
    </xf>
    <xf numFmtId="1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64" fontId="7" fillId="0" borderId="24" xfId="0" applyNumberFormat="1" applyFont="1" applyBorder="1" applyAlignment="1">
      <alignment/>
    </xf>
    <xf numFmtId="164" fontId="6" fillId="0" borderId="58" xfId="0" applyNumberFormat="1" applyFont="1" applyBorder="1" applyAlignment="1">
      <alignment/>
    </xf>
    <xf numFmtId="2" fontId="6" fillId="0" borderId="36" xfId="0" applyNumberFormat="1" applyFont="1" applyBorder="1" applyAlignment="1">
      <alignment/>
    </xf>
    <xf numFmtId="1" fontId="1" fillId="0" borderId="60" xfId="0" applyNumberFormat="1" applyFont="1" applyBorder="1" applyAlignment="1">
      <alignment/>
    </xf>
    <xf numFmtId="164" fontId="7" fillId="0" borderId="61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6" fillId="0" borderId="24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" fontId="0" fillId="0" borderId="52" xfId="0" applyNumberFormat="1" applyBorder="1" applyAlignment="1">
      <alignment horizontal="center"/>
    </xf>
    <xf numFmtId="1" fontId="6" fillId="0" borderId="19" xfId="0" applyNumberFormat="1" applyFont="1" applyBorder="1" applyAlignment="1">
      <alignment/>
    </xf>
    <xf numFmtId="1" fontId="6" fillId="0" borderId="2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1" fontId="0" fillId="0" borderId="62" xfId="0" applyNumberForma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" fontId="7" fillId="0" borderId="0" xfId="34" applyNumberFormat="1" applyFont="1" applyBorder="1" applyAlignment="1">
      <alignment horizontal="center"/>
    </xf>
    <xf numFmtId="1" fontId="6" fillId="0" borderId="0" xfId="0" applyNumberFormat="1" applyFont="1" applyFill="1" applyAlignment="1">
      <alignment/>
    </xf>
    <xf numFmtId="1" fontId="18" fillId="0" borderId="0" xfId="0" applyNumberFormat="1" applyFont="1" applyAlignment="1">
      <alignment horizontal="left" indent="1"/>
    </xf>
    <xf numFmtId="1" fontId="20" fillId="0" borderId="0" xfId="0" applyNumberFormat="1" applyFont="1" applyAlignment="1">
      <alignment horizontal="left" indent="1"/>
    </xf>
    <xf numFmtId="0" fontId="20" fillId="0" borderId="0" xfId="0" applyFont="1" applyAlignment="1">
      <alignment horizontal="center"/>
    </xf>
    <xf numFmtId="164" fontId="20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0" fillId="0" borderId="0" xfId="0" applyNumberFormat="1" applyFont="1" applyFill="1" applyAlignment="1">
      <alignment horizontal="center"/>
    </xf>
    <xf numFmtId="0" fontId="20" fillId="0" borderId="0" xfId="0" applyFont="1" applyAlignment="1">
      <alignment horizontal="left"/>
    </xf>
    <xf numFmtId="1" fontId="6" fillId="0" borderId="0" xfId="0" applyNumberFormat="1" applyFont="1" applyAlignment="1">
      <alignment horizontal="left"/>
    </xf>
    <xf numFmtId="0" fontId="17" fillId="0" borderId="0" xfId="0" applyFont="1" applyAlignment="1">
      <alignment/>
    </xf>
    <xf numFmtId="1" fontId="22" fillId="0" borderId="0" xfId="0" applyNumberFormat="1" applyFont="1" applyAlignment="1">
      <alignment horizontal="left" indent="1"/>
    </xf>
    <xf numFmtId="1" fontId="22" fillId="0" borderId="0" xfId="0" applyNumberFormat="1" applyFont="1" applyAlignment="1">
      <alignment horizontal="center"/>
    </xf>
    <xf numFmtId="164" fontId="23" fillId="0" borderId="0" xfId="0" applyNumberFormat="1" applyFont="1" applyAlignment="1">
      <alignment horizontal="center"/>
    </xf>
    <xf numFmtId="0" fontId="7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 vertical="center" wrapText="1" indent="2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6" fillId="0" borderId="18" xfId="0" applyFont="1" applyBorder="1" applyAlignment="1">
      <alignment/>
    </xf>
    <xf numFmtId="164" fontId="7" fillId="0" borderId="59" xfId="0" applyNumberFormat="1" applyFont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164" fontId="7" fillId="0" borderId="0" xfId="0" applyNumberFormat="1" applyFont="1" applyAlignment="1">
      <alignment horizontal="left" vertical="center" wrapText="1" indent="2"/>
    </xf>
    <xf numFmtId="164" fontId="20" fillId="0" borderId="0" xfId="0" applyNumberFormat="1" applyFont="1" applyAlignment="1">
      <alignment horizontal="left" vertical="center" wrapText="1" indent="2"/>
    </xf>
    <xf numFmtId="164" fontId="7" fillId="0" borderId="17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6" fillId="0" borderId="6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59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" fontId="1" fillId="0" borderId="23" xfId="0" applyNumberFormat="1" applyFont="1" applyBorder="1" applyAlignment="1">
      <alignment/>
    </xf>
    <xf numFmtId="1" fontId="0" fillId="0" borderId="43" xfId="0" applyNumberFormat="1" applyBorder="1" applyAlignment="1">
      <alignment horizontal="center"/>
    </xf>
    <xf numFmtId="0" fontId="6" fillId="0" borderId="64" xfId="0" applyFont="1" applyBorder="1" applyAlignment="1">
      <alignment/>
    </xf>
    <xf numFmtId="1" fontId="6" fillId="0" borderId="65" xfId="0" applyNumberFormat="1" applyFont="1" applyBorder="1" applyAlignment="1">
      <alignment horizontal="left" indent="1"/>
    </xf>
    <xf numFmtId="1" fontId="18" fillId="0" borderId="0" xfId="0" applyNumberFormat="1" applyFont="1" applyBorder="1" applyAlignment="1">
      <alignment horizontal="center" vertical="top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1" fontId="6" fillId="0" borderId="0" xfId="0" applyNumberFormat="1" applyFont="1" applyAlignment="1">
      <alignment horizontal="left" vertical="center" wrapText="1" indent="1"/>
    </xf>
    <xf numFmtId="0" fontId="10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4" fontId="1" fillId="0" borderId="56" xfId="0" applyNumberFormat="1" applyFont="1" applyBorder="1" applyAlignment="1">
      <alignment horizontal="center"/>
    </xf>
    <xf numFmtId="164" fontId="1" fillId="0" borderId="57" xfId="0" applyNumberFormat="1" applyFont="1" applyBorder="1" applyAlignment="1">
      <alignment horizontal="center"/>
    </xf>
    <xf numFmtId="164" fontId="1" fillId="0" borderId="58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/>
    </xf>
    <xf numFmtId="164" fontId="1" fillId="0" borderId="6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5" fillId="0" borderId="21" xfId="0" applyNumberFormat="1" applyFont="1" applyBorder="1" applyAlignment="1">
      <alignment horizontal="center" vertical="top"/>
    </xf>
    <xf numFmtId="1" fontId="5" fillId="0" borderId="66" xfId="0" applyNumberFormat="1" applyFont="1" applyBorder="1" applyAlignment="1">
      <alignment horizontal="center" vertical="top"/>
    </xf>
    <xf numFmtId="1" fontId="1" fillId="0" borderId="61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64" fontId="7" fillId="0" borderId="67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center"/>
    </xf>
    <xf numFmtId="164" fontId="7" fillId="0" borderId="65" xfId="0" applyNumberFormat="1" applyFont="1" applyBorder="1" applyAlignment="1">
      <alignment horizontal="center"/>
    </xf>
    <xf numFmtId="164" fontId="11" fillId="0" borderId="45" xfId="0" applyNumberFormat="1" applyFont="1" applyBorder="1" applyAlignment="1">
      <alignment horizontal="center" vertical="center" textRotation="90"/>
    </xf>
    <xf numFmtId="164" fontId="11" fillId="0" borderId="46" xfId="0" applyNumberFormat="1" applyFont="1" applyBorder="1" applyAlignment="1">
      <alignment horizontal="center" vertical="center" textRotation="90"/>
    </xf>
    <xf numFmtId="1" fontId="7" fillId="0" borderId="67" xfId="0" applyNumberFormat="1" applyFont="1" applyBorder="1" applyAlignment="1">
      <alignment horizontal="center"/>
    </xf>
    <xf numFmtId="1" fontId="6" fillId="0" borderId="63" xfId="0" applyNumberFormat="1" applyFont="1" applyBorder="1" applyAlignment="1">
      <alignment horizontal="center"/>
    </xf>
    <xf numFmtId="1" fontId="6" fillId="0" borderId="65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" fontId="4" fillId="0" borderId="41" xfId="0" applyNumberFormat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1" fontId="0" fillId="0" borderId="16" xfId="0" applyNumberFormat="1" applyFont="1" applyBorder="1" applyAlignment="1">
      <alignment vertical="center" textRotation="90"/>
    </xf>
    <xf numFmtId="1" fontId="0" fillId="0" borderId="23" xfId="0" applyNumberFormat="1" applyFont="1" applyBorder="1" applyAlignment="1">
      <alignment vertical="center" textRotation="90"/>
    </xf>
    <xf numFmtId="1" fontId="14" fillId="0" borderId="16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14" fillId="0" borderId="19" xfId="0" applyNumberFormat="1" applyFont="1" applyBorder="1" applyAlignment="1">
      <alignment horizontal="center"/>
    </xf>
    <xf numFmtId="1" fontId="0" fillId="0" borderId="60" xfId="0" applyNumberFormat="1" applyFont="1" applyBorder="1" applyAlignment="1">
      <alignment horizontal="center" vertical="center" textRotation="90"/>
    </xf>
    <xf numFmtId="1" fontId="0" fillId="0" borderId="59" xfId="0" applyNumberFormat="1" applyFont="1" applyBorder="1" applyAlignment="1">
      <alignment horizontal="center" vertical="center" textRotation="90"/>
    </xf>
    <xf numFmtId="1" fontId="0" fillId="0" borderId="16" xfId="0" applyNumberFormat="1" applyFont="1" applyBorder="1" applyAlignment="1">
      <alignment horizontal="center" vertical="center" textRotation="90"/>
    </xf>
    <xf numFmtId="1" fontId="0" fillId="0" borderId="23" xfId="0" applyNumberFormat="1" applyFont="1" applyBorder="1" applyAlignment="1">
      <alignment horizontal="center" vertical="center" textRotation="90"/>
    </xf>
    <xf numFmtId="1" fontId="4" fillId="0" borderId="42" xfId="0" applyNumberFormat="1" applyFont="1" applyBorder="1" applyAlignment="1">
      <alignment horizontal="center" vertical="center" wrapText="1"/>
    </xf>
    <xf numFmtId="1" fontId="4" fillId="0" borderId="44" xfId="0" applyNumberFormat="1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1"/>
  <sheetViews>
    <sheetView tabSelected="1" zoomScalePageLayoutView="0" workbookViewId="0" topLeftCell="A1">
      <selection activeCell="AZ9" sqref="AZ9"/>
    </sheetView>
  </sheetViews>
  <sheetFormatPr defaultColWidth="9.00390625" defaultRowHeight="12.75"/>
  <cols>
    <col min="1" max="1" width="5.625" style="0" customWidth="1"/>
    <col min="2" max="2" width="7.75390625" style="0" customWidth="1"/>
    <col min="3" max="3" width="10.75390625" style="0" customWidth="1"/>
    <col min="4" max="24" width="0" style="0" hidden="1" customWidth="1"/>
    <col min="25" max="25" width="40.00390625" style="0" customWidth="1"/>
    <col min="26" max="26" width="12.25390625" style="0" customWidth="1"/>
    <col min="27" max="27" width="6.25390625" style="0" customWidth="1"/>
    <col min="28" max="28" width="5.00390625" style="0" customWidth="1"/>
    <col min="29" max="43" width="0" style="0" hidden="1" customWidth="1"/>
    <col min="44" max="44" width="4.625" style="0" customWidth="1"/>
    <col min="45" max="45" width="4.75390625" style="0" customWidth="1"/>
    <col min="46" max="46" width="9.125" style="0" hidden="1" customWidth="1"/>
    <col min="47" max="47" width="6.25390625" style="0" hidden="1" customWidth="1"/>
    <col min="48" max="48" width="9.125" style="0" hidden="1" customWidth="1"/>
    <col min="49" max="49" width="3.625" style="0" customWidth="1"/>
    <col min="50" max="50" width="9.125" style="0" hidden="1" customWidth="1"/>
  </cols>
  <sheetData>
    <row r="1" spans="1:27" ht="20.25">
      <c r="A1" s="7"/>
      <c r="B1" s="255" t="s">
        <v>145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</row>
    <row r="2" spans="1:27" ht="20.25">
      <c r="A2" s="7"/>
      <c r="B2" s="256" t="s">
        <v>146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7" ht="15.75">
      <c r="A3" s="7"/>
      <c r="B3" s="257" t="s">
        <v>160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</row>
    <row r="4" spans="1:27" ht="15.75">
      <c r="A4" s="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48" ht="12.75" customHeight="1">
      <c r="A5" s="7"/>
      <c r="B5" s="260" t="s">
        <v>161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</row>
    <row r="6" spans="1:48" ht="46.5" customHeight="1">
      <c r="A6" s="7"/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</row>
    <row r="7" spans="1:48" ht="12.75">
      <c r="A7" s="7"/>
      <c r="B7" s="12"/>
      <c r="C7" s="8"/>
      <c r="D7" s="10"/>
      <c r="E7" s="10"/>
      <c r="F7" s="210"/>
      <c r="G7" s="9"/>
      <c r="H7" s="9"/>
      <c r="I7" s="9"/>
      <c r="J7" s="9"/>
      <c r="K7" s="9"/>
      <c r="L7" s="9"/>
      <c r="M7" s="9"/>
      <c r="N7" s="9"/>
      <c r="O7" s="9"/>
      <c r="P7" s="8"/>
      <c r="Q7" s="8"/>
      <c r="R7" s="8"/>
      <c r="S7" s="8"/>
      <c r="T7" s="8"/>
      <c r="U7" s="8"/>
      <c r="V7" s="8"/>
      <c r="W7" s="8"/>
      <c r="X7" s="10"/>
      <c r="Y7" s="10"/>
      <c r="Z7" s="10"/>
      <c r="AA7" s="10"/>
      <c r="AB7" s="10"/>
      <c r="AC7" s="8"/>
      <c r="AD7" s="8"/>
      <c r="AE7" s="8"/>
      <c r="AF7" s="8"/>
      <c r="AG7" s="8"/>
      <c r="AH7" s="8"/>
      <c r="AI7" s="8"/>
      <c r="AJ7" s="8"/>
      <c r="AK7" s="8"/>
      <c r="AL7" s="9"/>
      <c r="AM7" s="9"/>
      <c r="AN7" s="9"/>
      <c r="AO7" s="9"/>
      <c r="AP7" s="8"/>
      <c r="AQ7" s="8"/>
      <c r="AR7" s="199"/>
      <c r="AS7" s="11"/>
      <c r="AT7" s="11"/>
      <c r="AU7" s="11"/>
      <c r="AV7" s="211"/>
    </row>
    <row r="8" spans="1:48" ht="12.75">
      <c r="A8" s="7"/>
      <c r="B8" s="12"/>
      <c r="C8" s="212" t="s">
        <v>174</v>
      </c>
      <c r="D8" s="10"/>
      <c r="E8" s="10"/>
      <c r="F8" s="210"/>
      <c r="G8" s="9"/>
      <c r="H8" s="9"/>
      <c r="I8" s="9"/>
      <c r="J8" s="9"/>
      <c r="K8" s="9"/>
      <c r="L8" s="9"/>
      <c r="M8" s="9"/>
      <c r="N8" s="9"/>
      <c r="O8" s="9"/>
      <c r="P8" s="8"/>
      <c r="Q8" s="8"/>
      <c r="R8" s="8"/>
      <c r="S8" s="8"/>
      <c r="T8" s="8"/>
      <c r="U8" s="8"/>
      <c r="V8" s="8"/>
      <c r="W8" s="8"/>
      <c r="X8" s="10"/>
      <c r="Y8" s="10"/>
      <c r="Z8" s="8" t="s">
        <v>147</v>
      </c>
      <c r="AA8" s="10"/>
      <c r="AB8" s="10"/>
      <c r="AC8" s="8"/>
      <c r="AD8" s="8"/>
      <c r="AE8" s="8"/>
      <c r="AF8" s="8"/>
      <c r="AG8" s="8"/>
      <c r="AH8" s="8"/>
      <c r="AI8" s="8"/>
      <c r="AJ8" s="8"/>
      <c r="AK8" s="8"/>
      <c r="AL8" s="9"/>
      <c r="AM8" s="9"/>
      <c r="AN8" s="9"/>
      <c r="AO8" s="9"/>
      <c r="AP8" s="8"/>
      <c r="AQ8" s="8"/>
      <c r="AS8" s="11"/>
      <c r="AT8" s="11"/>
      <c r="AU8" s="11"/>
      <c r="AV8" s="211"/>
    </row>
    <row r="9" spans="1:48" ht="12.75">
      <c r="A9" s="7"/>
      <c r="B9" s="12"/>
      <c r="C9" s="8" t="s">
        <v>120</v>
      </c>
      <c r="D9" s="10"/>
      <c r="E9" s="10"/>
      <c r="F9" s="210"/>
      <c r="G9" s="9"/>
      <c r="H9" s="9"/>
      <c r="I9" s="9"/>
      <c r="J9" s="9"/>
      <c r="K9" s="9"/>
      <c r="L9" s="9"/>
      <c r="M9" s="9"/>
      <c r="N9" s="9"/>
      <c r="O9" s="9"/>
      <c r="P9" s="8"/>
      <c r="Q9" s="8"/>
      <c r="R9" s="8"/>
      <c r="S9" s="8"/>
      <c r="T9" s="8"/>
      <c r="U9" s="8"/>
      <c r="V9" s="8"/>
      <c r="W9" s="8"/>
      <c r="X9" s="10"/>
      <c r="Y9" s="10"/>
      <c r="Z9" s="10"/>
      <c r="AA9" s="10"/>
      <c r="AB9" s="10"/>
      <c r="AC9" s="8"/>
      <c r="AD9" s="8"/>
      <c r="AE9" s="8"/>
      <c r="AF9" s="8"/>
      <c r="AG9" s="8"/>
      <c r="AH9" s="8"/>
      <c r="AI9" s="8"/>
      <c r="AJ9" s="8"/>
      <c r="AK9" s="8"/>
      <c r="AL9" s="9"/>
      <c r="AM9" s="9"/>
      <c r="AN9" s="9"/>
      <c r="AO9" s="9"/>
      <c r="AP9" s="8"/>
      <c r="AQ9" s="8"/>
      <c r="AR9" s="8"/>
      <c r="AS9" s="11"/>
      <c r="AT9" s="11"/>
      <c r="AU9" s="11"/>
      <c r="AV9" s="211"/>
    </row>
    <row r="10" spans="1:48" ht="12.75">
      <c r="A10" s="7"/>
      <c r="B10" s="8"/>
      <c r="C10" s="8"/>
      <c r="D10" s="10"/>
      <c r="E10" s="10"/>
      <c r="F10" s="210"/>
      <c r="G10" s="9"/>
      <c r="H10" s="9"/>
      <c r="I10" s="9"/>
      <c r="J10" s="9"/>
      <c r="K10" s="9"/>
      <c r="L10" s="9"/>
      <c r="M10" s="9"/>
      <c r="N10" s="9"/>
      <c r="O10" s="9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9"/>
      <c r="AM10" s="9"/>
      <c r="AN10" s="9"/>
      <c r="AO10" s="9"/>
      <c r="AP10" s="8"/>
      <c r="AQ10" s="8"/>
      <c r="AR10" s="7"/>
      <c r="AS10" s="7"/>
      <c r="AT10" s="7"/>
      <c r="AU10" s="7"/>
      <c r="AV10" s="7"/>
    </row>
    <row r="11" spans="1:48" ht="20.25">
      <c r="A11" s="7"/>
      <c r="B11" s="213" t="s">
        <v>148</v>
      </c>
      <c r="C11" s="7"/>
      <c r="D11" s="10"/>
      <c r="E11" s="10"/>
      <c r="F11" s="210"/>
      <c r="G11" s="9"/>
      <c r="H11" s="9"/>
      <c r="I11" s="9"/>
      <c r="J11" s="9"/>
      <c r="K11" s="9"/>
      <c r="L11" s="9"/>
      <c r="M11" s="9"/>
      <c r="N11" s="9"/>
      <c r="O11" s="9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9"/>
      <c r="AM11" s="9"/>
      <c r="AN11" s="9"/>
      <c r="AO11" s="9"/>
      <c r="AP11" s="8"/>
      <c r="AQ11" s="8"/>
      <c r="AR11" s="7"/>
      <c r="AS11" s="7"/>
      <c r="AT11" s="7"/>
      <c r="AU11" s="7"/>
      <c r="AV11" s="7"/>
    </row>
    <row r="12" spans="1:27" ht="15">
      <c r="A12" s="7"/>
      <c r="B12" s="214"/>
      <c r="C12" s="7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9"/>
      <c r="R12" s="9"/>
      <c r="S12" s="9"/>
      <c r="T12" s="9"/>
      <c r="U12" s="8"/>
      <c r="V12" s="8"/>
      <c r="W12" s="7"/>
      <c r="X12" s="7"/>
      <c r="Y12" s="7"/>
      <c r="Z12" s="259"/>
      <c r="AA12" s="259"/>
    </row>
    <row r="13" spans="1:27" ht="15">
      <c r="A13" s="7"/>
      <c r="B13" s="214" t="s">
        <v>149</v>
      </c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  <c r="R13" s="9"/>
      <c r="S13" s="9"/>
      <c r="T13" s="9"/>
      <c r="U13" s="8"/>
      <c r="V13" s="8"/>
      <c r="W13" s="7"/>
      <c r="X13" s="7"/>
      <c r="Y13" s="7"/>
      <c r="Z13" s="216">
        <f>repre!AT26</f>
        <v>6080</v>
      </c>
      <c r="AA13" s="217" t="s">
        <v>120</v>
      </c>
    </row>
    <row r="14" spans="1:27" ht="15">
      <c r="A14" s="7"/>
      <c r="B14" s="214" t="s">
        <v>158</v>
      </c>
      <c r="C14" s="7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R14" s="9"/>
      <c r="S14" s="9"/>
      <c r="T14" s="9"/>
      <c r="U14" s="8"/>
      <c r="V14" s="8"/>
      <c r="W14" s="7"/>
      <c r="X14" s="7"/>
      <c r="Y14" s="7"/>
      <c r="Z14" s="216">
        <f>MČR!V38</f>
        <v>3878</v>
      </c>
      <c r="AA14" s="217" t="s">
        <v>120</v>
      </c>
    </row>
    <row r="15" spans="1:27" ht="15">
      <c r="A15" s="7"/>
      <c r="B15" s="214" t="s">
        <v>159</v>
      </c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  <c r="R15" s="9"/>
      <c r="S15" s="9"/>
      <c r="T15" s="9"/>
      <c r="U15" s="8"/>
      <c r="V15" s="8"/>
      <c r="W15" s="7"/>
      <c r="X15" s="7"/>
      <c r="Y15" s="7"/>
      <c r="Z15" s="216">
        <f>ČP!AJ37</f>
        <v>1668</v>
      </c>
      <c r="AA15" s="217" t="s">
        <v>120</v>
      </c>
    </row>
    <row r="16" spans="1:27" ht="15">
      <c r="A16" s="7"/>
      <c r="B16" s="214" t="s">
        <v>150</v>
      </c>
      <c r="C16" s="7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  <c r="R16" s="9"/>
      <c r="S16" s="9"/>
      <c r="T16" s="9"/>
      <c r="U16" s="8"/>
      <c r="V16" s="8"/>
      <c r="W16" s="7"/>
      <c r="X16" s="7"/>
      <c r="Y16" s="7"/>
      <c r="Z16" s="218">
        <f>'oblast.ž.2'!R22</f>
        <v>4750</v>
      </c>
      <c r="AA16" s="217" t="s">
        <v>120</v>
      </c>
    </row>
    <row r="17" spans="1:27" ht="15">
      <c r="A17" s="7"/>
      <c r="B17" s="219" t="s">
        <v>151</v>
      </c>
      <c r="C17" s="220"/>
      <c r="D17" s="1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  <c r="R17" s="9"/>
      <c r="S17" s="9"/>
      <c r="T17" s="9"/>
      <c r="U17" s="8"/>
      <c r="V17" s="8"/>
      <c r="W17" s="7"/>
      <c r="X17" s="7"/>
      <c r="Y17" s="7"/>
      <c r="Z17" s="7" t="s">
        <v>120</v>
      </c>
      <c r="AA17" s="221"/>
    </row>
    <row r="18" spans="1:27" ht="12.75">
      <c r="A18" s="7"/>
      <c r="B18" s="14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  <c r="R18" s="9"/>
      <c r="S18" s="9"/>
      <c r="T18" s="9"/>
      <c r="U18" s="8"/>
      <c r="V18" s="8"/>
      <c r="W18" s="7"/>
      <c r="X18" s="7"/>
      <c r="Y18" s="7"/>
      <c r="Z18" s="7" t="s">
        <v>120</v>
      </c>
      <c r="AA18" s="221"/>
    </row>
    <row r="19" spans="1:27" ht="18">
      <c r="A19" s="7"/>
      <c r="B19" s="222" t="s">
        <v>152</v>
      </c>
      <c r="C19" s="7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  <c r="R19" s="9"/>
      <c r="S19" s="9"/>
      <c r="T19" s="9"/>
      <c r="U19" s="8"/>
      <c r="V19" s="8"/>
      <c r="W19" s="7"/>
      <c r="X19" s="7"/>
      <c r="Y19" s="7"/>
      <c r="Z19" s="237">
        <f>SUM(Z13:Z18)</f>
        <v>16376</v>
      </c>
      <c r="AA19" s="224"/>
    </row>
    <row r="20" spans="1:27" ht="18">
      <c r="A20" s="7"/>
      <c r="B20" s="222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  <c r="R20" s="9"/>
      <c r="S20" s="9"/>
      <c r="T20" s="9"/>
      <c r="U20" s="8"/>
      <c r="V20" s="8"/>
      <c r="W20" s="7"/>
      <c r="X20" s="225"/>
      <c r="Y20" s="7"/>
      <c r="Z20" s="9" t="s">
        <v>120</v>
      </c>
      <c r="AA20" s="223"/>
    </row>
    <row r="21" spans="1:27" ht="12.75">
      <c r="A21" s="7"/>
      <c r="B21" s="225" t="s">
        <v>120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36" t="s">
        <v>120</v>
      </c>
      <c r="AA21" s="225"/>
    </row>
    <row r="22" spans="1:27" ht="12.75">
      <c r="A22" s="7"/>
      <c r="B22" s="226" t="s">
        <v>162</v>
      </c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25"/>
      <c r="Y22" s="225"/>
      <c r="AA22" s="225"/>
    </row>
    <row r="23" spans="1:27" ht="15">
      <c r="A23" s="7"/>
      <c r="B23" s="227" t="s">
        <v>153</v>
      </c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28"/>
      <c r="Y23" s="225"/>
      <c r="Z23" s="225"/>
      <c r="AA23" s="225"/>
    </row>
    <row r="24" spans="1:27" ht="15">
      <c r="A24" s="7"/>
      <c r="B24" s="227" t="s">
        <v>154</v>
      </c>
      <c r="C24" s="215"/>
      <c r="D24" s="215"/>
      <c r="E24" s="215"/>
      <c r="F24" s="215"/>
      <c r="G24" s="215"/>
      <c r="H24" s="215"/>
      <c r="I24" s="215"/>
      <c r="J24" s="215"/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08"/>
      <c r="Y24" s="228"/>
      <c r="Z24" s="228"/>
      <c r="AA24" s="228"/>
    </row>
    <row r="25" spans="1:27" ht="15">
      <c r="A25" s="7"/>
      <c r="B25" s="229" t="s">
        <v>155</v>
      </c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15"/>
      <c r="Y25" s="208"/>
      <c r="Z25" s="208"/>
      <c r="AA25" s="208"/>
    </row>
    <row r="26" spans="1:27" ht="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215"/>
      <c r="Y26" s="215"/>
      <c r="Z26" s="215"/>
      <c r="AA26" s="215"/>
    </row>
    <row r="27" spans="1:27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230"/>
      <c r="Y27" s="215"/>
      <c r="Z27" s="215"/>
      <c r="AA27" s="215"/>
    </row>
    <row r="28" spans="1:27" ht="14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230"/>
      <c r="Y28" s="230"/>
      <c r="Z28" s="230"/>
      <c r="AA28" s="230"/>
    </row>
    <row r="29" spans="1:27" ht="14.25">
      <c r="A29" s="7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230"/>
      <c r="T29" s="230"/>
      <c r="U29" s="230"/>
      <c r="V29" s="230"/>
      <c r="W29" s="230"/>
      <c r="X29" s="208"/>
      <c r="Y29" s="230"/>
      <c r="Z29" s="230"/>
      <c r="AA29" s="230"/>
    </row>
    <row r="30" spans="1:27" ht="15">
      <c r="A30" s="31"/>
      <c r="B30" s="208" t="s">
        <v>156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31"/>
      <c r="Y30" s="208"/>
      <c r="Z30" s="208"/>
      <c r="AA30" s="208"/>
    </row>
    <row r="31" spans="1:27" ht="15">
      <c r="A31" s="7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7"/>
      <c r="Y31" s="231"/>
      <c r="Z31" s="231"/>
      <c r="AA31" s="231"/>
    </row>
  </sheetData>
  <sheetProtection/>
  <mergeCells count="6">
    <mergeCell ref="B1:AA1"/>
    <mergeCell ref="B2:AA2"/>
    <mergeCell ref="B3:AA3"/>
    <mergeCell ref="B4:AA4"/>
    <mergeCell ref="Z12:AA12"/>
    <mergeCell ref="B5:AV6"/>
  </mergeCells>
  <printOptions/>
  <pageMargins left="0.7086614173228347" right="0.7086614173228347" top="0.7874015748031497" bottom="0.7874015748031497" header="0.31496062992125984" footer="0.31496062992125984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6758"/>
  <sheetViews>
    <sheetView zoomScalePageLayoutView="0" workbookViewId="0" topLeftCell="A1">
      <pane ySplit="2" topLeftCell="A60" activePane="bottomLeft" state="frozen"/>
      <selection pane="topLeft" activeCell="A54" sqref="A54:IV56"/>
      <selection pane="bottomLeft" activeCell="L86" sqref="L86"/>
    </sheetView>
  </sheetViews>
  <sheetFormatPr defaultColWidth="9.00390625" defaultRowHeight="12.75"/>
  <cols>
    <col min="1" max="1" width="5.25390625" style="5" customWidth="1"/>
    <col min="2" max="2" width="12.25390625" style="5" customWidth="1"/>
    <col min="4" max="4" width="9.125" style="96" customWidth="1"/>
    <col min="5" max="5" width="9.125" style="4" customWidth="1"/>
    <col min="6" max="6" width="9.125" style="96" customWidth="1"/>
    <col min="7" max="7" width="11.625" style="0" customWidth="1"/>
    <col min="12" max="12" width="9.125" style="75" customWidth="1"/>
  </cols>
  <sheetData>
    <row r="1" spans="1:7" ht="42" customHeight="1" thickBot="1">
      <c r="A1" s="261" t="s">
        <v>163</v>
      </c>
      <c r="B1" s="262"/>
      <c r="C1" s="262"/>
      <c r="D1" s="262"/>
      <c r="E1" s="262"/>
      <c r="F1" s="262"/>
      <c r="G1" s="262"/>
    </row>
    <row r="2" spans="1:7" ht="18" customHeight="1" thickBot="1">
      <c r="A2" s="34" t="s">
        <v>68</v>
      </c>
      <c r="B2" s="35" t="s">
        <v>54</v>
      </c>
      <c r="C2" s="84" t="s">
        <v>93</v>
      </c>
      <c r="D2" s="93" t="s">
        <v>92</v>
      </c>
      <c r="E2" s="36" t="s">
        <v>48</v>
      </c>
      <c r="F2" s="93" t="s">
        <v>94</v>
      </c>
      <c r="G2" s="37" t="s">
        <v>49</v>
      </c>
    </row>
    <row r="3" spans="1:7" ht="16.5" customHeight="1" thickBot="1">
      <c r="A3" s="39">
        <v>1</v>
      </c>
      <c r="B3" s="57" t="s">
        <v>10</v>
      </c>
      <c r="C3" s="78">
        <v>266</v>
      </c>
      <c r="D3" s="94">
        <v>221.5</v>
      </c>
      <c r="E3" s="79">
        <v>82</v>
      </c>
      <c r="F3" s="111">
        <v>63</v>
      </c>
      <c r="G3" s="177">
        <f>SUM(C3:F3)</f>
        <v>632.5</v>
      </c>
    </row>
    <row r="4" spans="1:7" ht="16.5" customHeight="1" thickBot="1">
      <c r="A4" s="39">
        <v>7</v>
      </c>
      <c r="B4" s="57" t="s">
        <v>11</v>
      </c>
      <c r="C4" s="80"/>
      <c r="D4" s="92"/>
      <c r="E4" s="59"/>
      <c r="F4" s="112">
        <v>3</v>
      </c>
      <c r="G4" s="177">
        <f aca="true" t="shared" si="0" ref="G4:G40">SUM(C4:F4)</f>
        <v>3</v>
      </c>
    </row>
    <row r="5" spans="1:7" ht="16.5" customHeight="1" thickBot="1">
      <c r="A5" s="39">
        <v>8</v>
      </c>
      <c r="B5" s="57" t="s">
        <v>12</v>
      </c>
      <c r="C5" s="80"/>
      <c r="D5" s="92"/>
      <c r="E5" s="59">
        <v>10</v>
      </c>
      <c r="F5" s="112"/>
      <c r="G5" s="177">
        <f t="shared" si="0"/>
        <v>10</v>
      </c>
    </row>
    <row r="6" spans="1:7" ht="16.5" customHeight="1" thickBot="1">
      <c r="A6" s="39">
        <v>9</v>
      </c>
      <c r="B6" s="57" t="s">
        <v>13</v>
      </c>
      <c r="C6" s="80">
        <v>868</v>
      </c>
      <c r="D6" s="92">
        <v>337</v>
      </c>
      <c r="E6" s="59">
        <v>338</v>
      </c>
      <c r="F6" s="112">
        <v>358</v>
      </c>
      <c r="G6" s="177">
        <f t="shared" si="0"/>
        <v>1901</v>
      </c>
    </row>
    <row r="7" spans="1:7" ht="16.5" customHeight="1" thickBot="1">
      <c r="A7" s="39">
        <v>10</v>
      </c>
      <c r="B7" s="57" t="s">
        <v>14</v>
      </c>
      <c r="C7" s="80"/>
      <c r="D7" s="92">
        <v>17</v>
      </c>
      <c r="E7" s="59"/>
      <c r="F7" s="112">
        <v>62</v>
      </c>
      <c r="G7" s="177">
        <f t="shared" si="0"/>
        <v>79</v>
      </c>
    </row>
    <row r="8" spans="1:7" ht="16.5" customHeight="1" thickBot="1">
      <c r="A8" s="39">
        <v>11</v>
      </c>
      <c r="B8" s="57" t="s">
        <v>116</v>
      </c>
      <c r="C8" s="80"/>
      <c r="D8" s="92">
        <v>32</v>
      </c>
      <c r="E8" s="59"/>
      <c r="F8" s="112">
        <v>179</v>
      </c>
      <c r="G8" s="177">
        <f t="shared" si="0"/>
        <v>211</v>
      </c>
    </row>
    <row r="9" spans="1:7" ht="16.5" customHeight="1" thickBot="1">
      <c r="A9" s="39">
        <v>12</v>
      </c>
      <c r="B9" s="57" t="s">
        <v>79</v>
      </c>
      <c r="C9" s="80">
        <v>168</v>
      </c>
      <c r="D9" s="92">
        <v>120</v>
      </c>
      <c r="E9" s="59">
        <v>158</v>
      </c>
      <c r="F9" s="112">
        <v>88</v>
      </c>
      <c r="G9" s="177">
        <f t="shared" si="0"/>
        <v>534</v>
      </c>
    </row>
    <row r="10" spans="1:7" ht="16.5" customHeight="1" thickBot="1">
      <c r="A10" s="39">
        <v>14</v>
      </c>
      <c r="B10" s="57" t="s">
        <v>16</v>
      </c>
      <c r="C10" s="80"/>
      <c r="D10" s="92">
        <v>27</v>
      </c>
      <c r="E10" s="59">
        <v>16</v>
      </c>
      <c r="F10" s="112">
        <v>101</v>
      </c>
      <c r="G10" s="177">
        <f t="shared" si="0"/>
        <v>144</v>
      </c>
    </row>
    <row r="11" spans="1:7" ht="16.5" customHeight="1" thickBot="1">
      <c r="A11" s="39">
        <v>17</v>
      </c>
      <c r="B11" s="57" t="s">
        <v>17</v>
      </c>
      <c r="C11" s="80"/>
      <c r="D11" s="92"/>
      <c r="E11" s="59"/>
      <c r="F11" s="112">
        <v>25</v>
      </c>
      <c r="G11" s="177">
        <f t="shared" si="0"/>
        <v>25</v>
      </c>
    </row>
    <row r="12" spans="1:7" ht="16.5" customHeight="1" thickBot="1">
      <c r="A12" s="39">
        <v>18</v>
      </c>
      <c r="B12" s="57" t="s">
        <v>61</v>
      </c>
      <c r="C12" s="80"/>
      <c r="D12" s="92"/>
      <c r="E12" s="59"/>
      <c r="F12" s="112"/>
      <c r="G12" s="177">
        <f t="shared" si="0"/>
        <v>0</v>
      </c>
    </row>
    <row r="13" spans="1:7" ht="16.5" customHeight="1" thickBot="1">
      <c r="A13" s="39">
        <v>20</v>
      </c>
      <c r="B13" s="57" t="s">
        <v>109</v>
      </c>
      <c r="C13" s="80"/>
      <c r="D13" s="92"/>
      <c r="E13" s="59"/>
      <c r="F13" s="112">
        <v>4</v>
      </c>
      <c r="G13" s="177">
        <f t="shared" si="0"/>
        <v>4</v>
      </c>
    </row>
    <row r="14" spans="1:7" ht="16.5" customHeight="1" thickBot="1">
      <c r="A14" s="39">
        <v>22</v>
      </c>
      <c r="B14" s="57" t="s">
        <v>69</v>
      </c>
      <c r="C14" s="80"/>
      <c r="D14" s="92"/>
      <c r="E14" s="59"/>
      <c r="F14" s="112"/>
      <c r="G14" s="177">
        <f t="shared" si="0"/>
        <v>0</v>
      </c>
    </row>
    <row r="15" spans="1:7" ht="16.5" customHeight="1" thickBot="1">
      <c r="A15" s="39">
        <v>23</v>
      </c>
      <c r="B15" s="57" t="s">
        <v>18</v>
      </c>
      <c r="C15" s="80">
        <v>74</v>
      </c>
      <c r="D15" s="92">
        <v>75</v>
      </c>
      <c r="E15" s="59">
        <v>16</v>
      </c>
      <c r="F15" s="112">
        <v>213</v>
      </c>
      <c r="G15" s="177">
        <f t="shared" si="0"/>
        <v>378</v>
      </c>
    </row>
    <row r="16" spans="1:7" ht="16.5" customHeight="1" thickBot="1">
      <c r="A16" s="39">
        <v>24</v>
      </c>
      <c r="B16" s="57" t="s">
        <v>19</v>
      </c>
      <c r="C16" s="80">
        <v>412</v>
      </c>
      <c r="D16" s="92">
        <v>430</v>
      </c>
      <c r="E16" s="59">
        <v>142</v>
      </c>
      <c r="F16" s="112">
        <v>190</v>
      </c>
      <c r="G16" s="177">
        <f t="shared" si="0"/>
        <v>1174</v>
      </c>
    </row>
    <row r="17" spans="1:7" ht="16.5" customHeight="1" thickBot="1">
      <c r="A17" s="39">
        <v>26</v>
      </c>
      <c r="B17" s="57" t="s">
        <v>58</v>
      </c>
      <c r="C17" s="80"/>
      <c r="D17" s="92">
        <v>43</v>
      </c>
      <c r="E17" s="59">
        <v>8</v>
      </c>
      <c r="F17" s="112">
        <v>54</v>
      </c>
      <c r="G17" s="177">
        <f t="shared" si="0"/>
        <v>105</v>
      </c>
    </row>
    <row r="18" spans="1:7" ht="16.5" customHeight="1" thickBot="1">
      <c r="A18" s="39">
        <v>27</v>
      </c>
      <c r="B18" s="57" t="s">
        <v>20</v>
      </c>
      <c r="C18" s="80"/>
      <c r="D18" s="92"/>
      <c r="E18" s="59"/>
      <c r="F18" s="112">
        <v>39</v>
      </c>
      <c r="G18" s="177">
        <f t="shared" si="0"/>
        <v>39</v>
      </c>
    </row>
    <row r="19" spans="1:7" ht="16.5" customHeight="1" thickBot="1">
      <c r="A19" s="39">
        <v>30</v>
      </c>
      <c r="B19" s="57" t="s">
        <v>63</v>
      </c>
      <c r="C19" s="80">
        <v>48</v>
      </c>
      <c r="D19" s="92">
        <v>48</v>
      </c>
      <c r="E19" s="59">
        <v>12</v>
      </c>
      <c r="F19" s="112">
        <v>158</v>
      </c>
      <c r="G19" s="177">
        <f t="shared" si="0"/>
        <v>266</v>
      </c>
    </row>
    <row r="20" spans="1:7" ht="16.5" customHeight="1" thickBot="1">
      <c r="A20" s="39">
        <v>33</v>
      </c>
      <c r="B20" s="57" t="s">
        <v>21</v>
      </c>
      <c r="C20" s="80"/>
      <c r="D20" s="92"/>
      <c r="E20" s="59"/>
      <c r="F20" s="112">
        <v>18</v>
      </c>
      <c r="G20" s="177">
        <f t="shared" si="0"/>
        <v>18</v>
      </c>
    </row>
    <row r="21" spans="1:7" ht="16.5" customHeight="1" thickBot="1">
      <c r="A21" s="39">
        <v>34</v>
      </c>
      <c r="B21" s="57" t="s">
        <v>91</v>
      </c>
      <c r="C21" s="80"/>
      <c r="D21" s="92"/>
      <c r="E21" s="59">
        <v>8</v>
      </c>
      <c r="F21" s="125">
        <v>22</v>
      </c>
      <c r="G21" s="177">
        <f t="shared" si="0"/>
        <v>30</v>
      </c>
    </row>
    <row r="22" spans="1:7" ht="16.5" customHeight="1" thickBot="1">
      <c r="A22" s="39">
        <v>35</v>
      </c>
      <c r="B22" s="57" t="s">
        <v>55</v>
      </c>
      <c r="C22" s="80"/>
      <c r="D22" s="92"/>
      <c r="E22" s="59"/>
      <c r="F22" s="112"/>
      <c r="G22" s="177">
        <f t="shared" si="0"/>
        <v>0</v>
      </c>
    </row>
    <row r="23" spans="1:7" ht="16.5" customHeight="1" thickBot="1">
      <c r="A23" s="39">
        <v>36</v>
      </c>
      <c r="B23" s="57" t="s">
        <v>22</v>
      </c>
      <c r="C23" s="80"/>
      <c r="D23" s="92">
        <v>4.5</v>
      </c>
      <c r="E23" s="59">
        <v>18</v>
      </c>
      <c r="F23" s="112">
        <v>8</v>
      </c>
      <c r="G23" s="177">
        <f t="shared" si="0"/>
        <v>30.5</v>
      </c>
    </row>
    <row r="24" spans="1:7" ht="16.5" customHeight="1" thickBot="1">
      <c r="A24" s="39">
        <v>38</v>
      </c>
      <c r="B24" s="57" t="s">
        <v>62</v>
      </c>
      <c r="C24" s="80"/>
      <c r="D24" s="92"/>
      <c r="E24" s="59"/>
      <c r="F24" s="112">
        <v>12</v>
      </c>
      <c r="G24" s="177">
        <f t="shared" si="0"/>
        <v>12</v>
      </c>
    </row>
    <row r="25" spans="1:7" ht="16.5" customHeight="1" thickBot="1">
      <c r="A25" s="39">
        <v>39</v>
      </c>
      <c r="B25" s="57" t="s">
        <v>23</v>
      </c>
      <c r="C25" s="80">
        <v>30</v>
      </c>
      <c r="D25" s="92">
        <v>72</v>
      </c>
      <c r="E25" s="59">
        <v>8</v>
      </c>
      <c r="F25" s="112">
        <v>114</v>
      </c>
      <c r="G25" s="177">
        <f t="shared" si="0"/>
        <v>224</v>
      </c>
    </row>
    <row r="26" spans="1:7" ht="16.5" customHeight="1" thickBot="1">
      <c r="A26" s="39">
        <v>42</v>
      </c>
      <c r="B26" s="57" t="s">
        <v>24</v>
      </c>
      <c r="C26" s="80">
        <v>168</v>
      </c>
      <c r="D26" s="92">
        <v>12</v>
      </c>
      <c r="E26" s="59">
        <v>20</v>
      </c>
      <c r="F26" s="112">
        <v>69</v>
      </c>
      <c r="G26" s="177">
        <f t="shared" si="0"/>
        <v>269</v>
      </c>
    </row>
    <row r="27" spans="1:7" ht="16.5" customHeight="1" thickBot="1">
      <c r="A27" s="39">
        <v>43</v>
      </c>
      <c r="B27" s="57" t="s">
        <v>25</v>
      </c>
      <c r="C27" s="80"/>
      <c r="D27" s="92"/>
      <c r="E27" s="59"/>
      <c r="F27" s="112">
        <v>31</v>
      </c>
      <c r="G27" s="177">
        <f t="shared" si="0"/>
        <v>31</v>
      </c>
    </row>
    <row r="28" spans="1:7" ht="16.5" customHeight="1" thickBot="1">
      <c r="A28" s="39">
        <v>44</v>
      </c>
      <c r="B28" s="57" t="s">
        <v>26</v>
      </c>
      <c r="C28" s="80"/>
      <c r="D28" s="92"/>
      <c r="E28" s="59"/>
      <c r="F28" s="112"/>
      <c r="G28" s="177">
        <f t="shared" si="0"/>
        <v>0</v>
      </c>
    </row>
    <row r="29" spans="1:7" ht="16.5" customHeight="1" thickBot="1">
      <c r="A29" s="39">
        <v>45</v>
      </c>
      <c r="B29" s="57" t="s">
        <v>27</v>
      </c>
      <c r="C29" s="80"/>
      <c r="D29" s="92">
        <v>27</v>
      </c>
      <c r="E29" s="59"/>
      <c r="F29" s="112">
        <v>111</v>
      </c>
      <c r="G29" s="177">
        <f t="shared" si="0"/>
        <v>138</v>
      </c>
    </row>
    <row r="30" spans="1:7" ht="16.5" customHeight="1" thickBot="1">
      <c r="A30" s="39">
        <v>46</v>
      </c>
      <c r="B30" s="57" t="s">
        <v>28</v>
      </c>
      <c r="C30" s="80"/>
      <c r="D30" s="92"/>
      <c r="E30" s="92"/>
      <c r="F30" s="112">
        <v>40</v>
      </c>
      <c r="G30" s="177">
        <f t="shared" si="0"/>
        <v>40</v>
      </c>
    </row>
    <row r="31" spans="1:7" ht="16.5" customHeight="1" thickBot="1">
      <c r="A31" s="39">
        <v>47</v>
      </c>
      <c r="B31" s="57" t="s">
        <v>29</v>
      </c>
      <c r="C31" s="80"/>
      <c r="D31" s="92"/>
      <c r="E31" s="92"/>
      <c r="F31" s="112">
        <v>12</v>
      </c>
      <c r="G31" s="177">
        <f t="shared" si="0"/>
        <v>12</v>
      </c>
    </row>
    <row r="32" spans="1:7" ht="16.5" customHeight="1" thickBot="1">
      <c r="A32" s="39">
        <v>48</v>
      </c>
      <c r="B32" s="57" t="s">
        <v>30</v>
      </c>
      <c r="C32" s="80"/>
      <c r="D32" s="92"/>
      <c r="E32" s="92">
        <v>20</v>
      </c>
      <c r="F32" s="112">
        <v>3</v>
      </c>
      <c r="G32" s="177">
        <f t="shared" si="0"/>
        <v>23</v>
      </c>
    </row>
    <row r="33" spans="1:7" ht="16.5" customHeight="1" thickBot="1">
      <c r="A33" s="39">
        <v>49</v>
      </c>
      <c r="B33" s="57" t="s">
        <v>31</v>
      </c>
      <c r="C33" s="80">
        <v>280</v>
      </c>
      <c r="D33" s="92">
        <v>36</v>
      </c>
      <c r="E33" s="92">
        <v>40</v>
      </c>
      <c r="F33" s="112">
        <v>72</v>
      </c>
      <c r="G33" s="177">
        <f t="shared" si="0"/>
        <v>428</v>
      </c>
    </row>
    <row r="34" spans="1:7" ht="16.5" customHeight="1" thickBot="1">
      <c r="A34" s="39">
        <v>50</v>
      </c>
      <c r="B34" s="57" t="s">
        <v>60</v>
      </c>
      <c r="C34" s="80"/>
      <c r="D34" s="92"/>
      <c r="E34" s="92"/>
      <c r="F34" s="112"/>
      <c r="G34" s="177">
        <f t="shared" si="0"/>
        <v>0</v>
      </c>
    </row>
    <row r="35" spans="1:7" ht="16.5" customHeight="1" thickBot="1">
      <c r="A35" s="39">
        <v>52</v>
      </c>
      <c r="B35" s="57" t="s">
        <v>32</v>
      </c>
      <c r="C35" s="80">
        <v>234</v>
      </c>
      <c r="D35" s="92">
        <v>38</v>
      </c>
      <c r="E35" s="92">
        <v>40</v>
      </c>
      <c r="F35" s="112">
        <v>42</v>
      </c>
      <c r="G35" s="177">
        <f t="shared" si="0"/>
        <v>354</v>
      </c>
    </row>
    <row r="36" spans="1:7" ht="16.5" customHeight="1" thickBot="1">
      <c r="A36" s="39">
        <v>53</v>
      </c>
      <c r="B36" s="57" t="s">
        <v>59</v>
      </c>
      <c r="C36" s="80"/>
      <c r="D36" s="92"/>
      <c r="E36" s="92"/>
      <c r="F36" s="112">
        <v>6</v>
      </c>
      <c r="G36" s="177">
        <f t="shared" si="0"/>
        <v>6</v>
      </c>
    </row>
    <row r="37" spans="1:7" ht="16.5" customHeight="1" thickBot="1">
      <c r="A37" s="39">
        <v>55</v>
      </c>
      <c r="B37" s="57" t="s">
        <v>70</v>
      </c>
      <c r="C37" s="80"/>
      <c r="D37" s="92"/>
      <c r="E37" s="92">
        <v>8</v>
      </c>
      <c r="F37" s="112"/>
      <c r="G37" s="177">
        <f t="shared" si="0"/>
        <v>8</v>
      </c>
    </row>
    <row r="38" spans="1:7" ht="16.5" customHeight="1" thickBot="1">
      <c r="A38" s="39">
        <v>57</v>
      </c>
      <c r="B38" s="57" t="s">
        <v>102</v>
      </c>
      <c r="C38" s="80">
        <v>185</v>
      </c>
      <c r="D38" s="92">
        <v>87</v>
      </c>
      <c r="E38" s="124">
        <v>36</v>
      </c>
      <c r="F38" s="112">
        <v>359</v>
      </c>
      <c r="G38" s="177">
        <f t="shared" si="0"/>
        <v>667</v>
      </c>
    </row>
    <row r="39" spans="1:7" ht="16.5" customHeight="1" thickBot="1">
      <c r="A39" s="39">
        <v>59</v>
      </c>
      <c r="B39" s="57" t="s">
        <v>33</v>
      </c>
      <c r="C39" s="80"/>
      <c r="D39" s="92">
        <v>30</v>
      </c>
      <c r="E39" s="59">
        <v>8</v>
      </c>
      <c r="F39" s="112">
        <v>69</v>
      </c>
      <c r="G39" s="177">
        <f t="shared" si="0"/>
        <v>107</v>
      </c>
    </row>
    <row r="40" spans="1:7" ht="16.5" customHeight="1" thickBot="1">
      <c r="A40" s="40">
        <v>60</v>
      </c>
      <c r="B40" s="77" t="s">
        <v>34</v>
      </c>
      <c r="C40" s="81">
        <v>126</v>
      </c>
      <c r="D40" s="95">
        <v>76.5</v>
      </c>
      <c r="E40" s="82">
        <v>32</v>
      </c>
      <c r="F40" s="113">
        <v>88</v>
      </c>
      <c r="G40" s="177">
        <f t="shared" si="0"/>
        <v>322.5</v>
      </c>
    </row>
    <row r="41" ht="12.75">
      <c r="I41" s="30"/>
    </row>
    <row r="42" spans="1:12" s="23" customFormat="1" ht="12.75">
      <c r="A42" s="266" t="s">
        <v>95</v>
      </c>
      <c r="B42" s="266"/>
      <c r="C42" s="266"/>
      <c r="D42" s="266"/>
      <c r="E42" s="266"/>
      <c r="F42" s="266"/>
      <c r="G42" s="266"/>
      <c r="I42" s="73"/>
      <c r="L42" s="74"/>
    </row>
    <row r="43" spans="1:12" s="23" customFormat="1" ht="12.75">
      <c r="A43" s="19"/>
      <c r="B43" s="19"/>
      <c r="C43" s="27"/>
      <c r="D43" s="97"/>
      <c r="E43" s="24"/>
      <c r="F43" s="114"/>
      <c r="G43" s="18"/>
      <c r="I43" s="73"/>
      <c r="L43" s="74"/>
    </row>
    <row r="44" spans="1:12" s="23" customFormat="1" ht="12.75">
      <c r="A44" s="19"/>
      <c r="B44" s="19"/>
      <c r="C44" s="27"/>
      <c r="D44" s="97"/>
      <c r="E44" s="24"/>
      <c r="F44" s="114"/>
      <c r="G44" s="18"/>
      <c r="I44" s="73"/>
      <c r="L44" s="74"/>
    </row>
    <row r="45" spans="1:12" s="23" customFormat="1" ht="21.75" customHeight="1" thickBot="1">
      <c r="A45" s="263" t="s">
        <v>143</v>
      </c>
      <c r="B45" s="264"/>
      <c r="C45" s="264"/>
      <c r="D45" s="264"/>
      <c r="E45" s="264"/>
      <c r="F45" s="264"/>
      <c r="G45" s="265"/>
      <c r="I45" s="73"/>
      <c r="L45" s="74"/>
    </row>
    <row r="46" spans="1:12" s="23" customFormat="1" ht="18" customHeight="1" thickBot="1">
      <c r="A46" s="170" t="s">
        <v>68</v>
      </c>
      <c r="B46" s="171" t="s">
        <v>54</v>
      </c>
      <c r="C46" s="162" t="s">
        <v>93</v>
      </c>
      <c r="D46" s="163" t="s">
        <v>92</v>
      </c>
      <c r="E46" s="162" t="s">
        <v>48</v>
      </c>
      <c r="F46" s="163" t="s">
        <v>94</v>
      </c>
      <c r="G46" s="164" t="s">
        <v>49</v>
      </c>
      <c r="I46" s="73"/>
      <c r="L46" s="74"/>
    </row>
    <row r="47" spans="1:7" s="23" customFormat="1" ht="16.5" customHeight="1">
      <c r="A47" s="172">
        <v>61</v>
      </c>
      <c r="B47" s="173" t="s">
        <v>73</v>
      </c>
      <c r="C47" s="167"/>
      <c r="D47" s="92">
        <v>33</v>
      </c>
      <c r="E47" s="59"/>
      <c r="F47" s="160">
        <v>120</v>
      </c>
      <c r="G47" s="165">
        <f>SUM(C47:F47)</f>
        <v>153</v>
      </c>
    </row>
    <row r="48" spans="1:7" s="23" customFormat="1" ht="16.5" customHeight="1">
      <c r="A48" s="39">
        <v>62</v>
      </c>
      <c r="B48" s="174" t="s">
        <v>77</v>
      </c>
      <c r="C48" s="167"/>
      <c r="D48" s="92"/>
      <c r="E48" s="59"/>
      <c r="F48" s="160">
        <v>17</v>
      </c>
      <c r="G48" s="165">
        <f aca="true" t="shared" si="1" ref="G48:G87">SUM(C48:F48)</f>
        <v>17</v>
      </c>
    </row>
    <row r="49" spans="1:7" s="23" customFormat="1" ht="16.5" customHeight="1">
      <c r="A49" s="39">
        <v>63</v>
      </c>
      <c r="B49" s="174" t="s">
        <v>76</v>
      </c>
      <c r="C49" s="167">
        <v>26</v>
      </c>
      <c r="D49" s="92"/>
      <c r="E49" s="92">
        <v>10</v>
      </c>
      <c r="F49" s="160">
        <v>49</v>
      </c>
      <c r="G49" s="165">
        <f t="shared" si="1"/>
        <v>85</v>
      </c>
    </row>
    <row r="50" spans="1:7" s="23" customFormat="1" ht="16.5" customHeight="1">
      <c r="A50" s="39">
        <v>64</v>
      </c>
      <c r="B50" s="174" t="s">
        <v>35</v>
      </c>
      <c r="C50" s="167">
        <v>19</v>
      </c>
      <c r="D50" s="92">
        <v>63</v>
      </c>
      <c r="E50" s="124">
        <v>58</v>
      </c>
      <c r="F50" s="160">
        <v>83</v>
      </c>
      <c r="G50" s="165">
        <f t="shared" si="1"/>
        <v>223</v>
      </c>
    </row>
    <row r="51" spans="1:7" s="23" customFormat="1" ht="16.5" customHeight="1">
      <c r="A51" s="39">
        <v>65</v>
      </c>
      <c r="B51" s="174" t="s">
        <v>78</v>
      </c>
      <c r="C51" s="167"/>
      <c r="D51" s="92"/>
      <c r="E51" s="59"/>
      <c r="F51" s="160">
        <v>3</v>
      </c>
      <c r="G51" s="165">
        <f t="shared" si="1"/>
        <v>3</v>
      </c>
    </row>
    <row r="52" spans="1:7" ht="16.5" customHeight="1">
      <c r="A52" s="39">
        <v>66</v>
      </c>
      <c r="B52" s="174" t="s">
        <v>36</v>
      </c>
      <c r="C52" s="167"/>
      <c r="D52" s="92">
        <v>13.5</v>
      </c>
      <c r="E52" s="59">
        <v>18</v>
      </c>
      <c r="F52" s="160">
        <v>82</v>
      </c>
      <c r="G52" s="165">
        <f t="shared" si="1"/>
        <v>113.5</v>
      </c>
    </row>
    <row r="53" spans="1:7" s="23" customFormat="1" ht="16.5" customHeight="1">
      <c r="A53" s="39">
        <v>70</v>
      </c>
      <c r="B53" s="174" t="s">
        <v>74</v>
      </c>
      <c r="C53" s="167"/>
      <c r="D53" s="92"/>
      <c r="E53" s="59"/>
      <c r="F53" s="160"/>
      <c r="G53" s="165">
        <f t="shared" si="1"/>
        <v>0</v>
      </c>
    </row>
    <row r="54" spans="1:7" s="23" customFormat="1" ht="16.5" customHeight="1">
      <c r="A54" s="39">
        <v>71</v>
      </c>
      <c r="B54" s="174" t="s">
        <v>117</v>
      </c>
      <c r="C54" s="167"/>
      <c r="D54" s="92"/>
      <c r="E54" s="59"/>
      <c r="F54" s="160"/>
      <c r="G54" s="165">
        <f t="shared" si="1"/>
        <v>0</v>
      </c>
    </row>
    <row r="55" spans="1:7" s="23" customFormat="1" ht="16.5" customHeight="1">
      <c r="A55" s="39">
        <v>76</v>
      </c>
      <c r="B55" s="174" t="s">
        <v>57</v>
      </c>
      <c r="C55" s="167"/>
      <c r="D55" s="92">
        <v>6</v>
      </c>
      <c r="E55" s="59"/>
      <c r="F55" s="160">
        <v>13</v>
      </c>
      <c r="G55" s="165">
        <f t="shared" si="1"/>
        <v>19</v>
      </c>
    </row>
    <row r="56" spans="1:7" s="23" customFormat="1" ht="16.5" customHeight="1">
      <c r="A56" s="39">
        <v>77</v>
      </c>
      <c r="B56" s="174" t="s">
        <v>37</v>
      </c>
      <c r="C56" s="167"/>
      <c r="D56" s="92"/>
      <c r="E56" s="59">
        <v>10</v>
      </c>
      <c r="F56" s="160"/>
      <c r="G56" s="165">
        <f t="shared" si="1"/>
        <v>10</v>
      </c>
    </row>
    <row r="57" spans="1:7" s="23" customFormat="1" ht="16.5" customHeight="1">
      <c r="A57" s="39">
        <v>78</v>
      </c>
      <c r="B57" s="174" t="s">
        <v>81</v>
      </c>
      <c r="C57" s="167"/>
      <c r="D57" s="92"/>
      <c r="E57" s="59"/>
      <c r="F57" s="160">
        <v>9</v>
      </c>
      <c r="G57" s="165">
        <f t="shared" si="1"/>
        <v>9</v>
      </c>
    </row>
    <row r="58" spans="1:7" s="23" customFormat="1" ht="16.5" customHeight="1">
      <c r="A58" s="39">
        <v>80</v>
      </c>
      <c r="B58" s="174" t="s">
        <v>75</v>
      </c>
      <c r="C58" s="167"/>
      <c r="D58" s="92"/>
      <c r="E58" s="92"/>
      <c r="F58" s="160"/>
      <c r="G58" s="165">
        <f t="shared" si="1"/>
        <v>0</v>
      </c>
    </row>
    <row r="59" spans="1:7" s="23" customFormat="1" ht="16.5" customHeight="1">
      <c r="A59" s="39">
        <v>81</v>
      </c>
      <c r="B59" s="174" t="s">
        <v>111</v>
      </c>
      <c r="C59" s="167"/>
      <c r="D59" s="92"/>
      <c r="E59" s="59"/>
      <c r="F59" s="160"/>
      <c r="G59" s="165">
        <f t="shared" si="1"/>
        <v>0</v>
      </c>
    </row>
    <row r="60" spans="1:7" s="23" customFormat="1" ht="16.5" customHeight="1">
      <c r="A60" s="39">
        <v>82</v>
      </c>
      <c r="B60" s="174" t="s">
        <v>82</v>
      </c>
      <c r="C60" s="167"/>
      <c r="D60" s="92"/>
      <c r="E60" s="59"/>
      <c r="F60" s="160"/>
      <c r="G60" s="165">
        <f t="shared" si="1"/>
        <v>0</v>
      </c>
    </row>
    <row r="61" spans="1:7" s="23" customFormat="1" ht="16.5" customHeight="1">
      <c r="A61" s="39">
        <v>88</v>
      </c>
      <c r="B61" s="174" t="s">
        <v>80</v>
      </c>
      <c r="C61" s="167"/>
      <c r="D61" s="92"/>
      <c r="E61" s="59"/>
      <c r="F61" s="160"/>
      <c r="G61" s="165">
        <f t="shared" si="1"/>
        <v>0</v>
      </c>
    </row>
    <row r="62" spans="1:7" s="23" customFormat="1" ht="16.5" customHeight="1">
      <c r="A62" s="39">
        <v>89</v>
      </c>
      <c r="B62" s="174" t="s">
        <v>100</v>
      </c>
      <c r="C62" s="167"/>
      <c r="D62" s="92"/>
      <c r="E62" s="59"/>
      <c r="F62" s="160"/>
      <c r="G62" s="165">
        <f t="shared" si="1"/>
        <v>0</v>
      </c>
    </row>
    <row r="63" spans="1:7" s="23" customFormat="1" ht="16.5" customHeight="1">
      <c r="A63" s="39">
        <v>90</v>
      </c>
      <c r="B63" s="174" t="s">
        <v>172</v>
      </c>
      <c r="C63" s="167"/>
      <c r="D63" s="92"/>
      <c r="E63" s="59"/>
      <c r="F63" s="160">
        <v>59</v>
      </c>
      <c r="G63" s="165">
        <f t="shared" si="1"/>
        <v>59</v>
      </c>
    </row>
    <row r="64" spans="1:7" s="23" customFormat="1" ht="16.5" customHeight="1">
      <c r="A64" s="39">
        <v>92</v>
      </c>
      <c r="B64" s="174" t="s">
        <v>110</v>
      </c>
      <c r="C64" s="167"/>
      <c r="D64" s="92"/>
      <c r="E64" s="59"/>
      <c r="F64" s="160"/>
      <c r="G64" s="165">
        <f t="shared" si="1"/>
        <v>0</v>
      </c>
    </row>
    <row r="65" spans="1:7" s="23" customFormat="1" ht="16.5" customHeight="1">
      <c r="A65" s="39">
        <v>93</v>
      </c>
      <c r="B65" s="174" t="s">
        <v>108</v>
      </c>
      <c r="C65" s="167"/>
      <c r="D65" s="92"/>
      <c r="E65" s="59"/>
      <c r="F65" s="160"/>
      <c r="G65" s="165">
        <f t="shared" si="1"/>
        <v>0</v>
      </c>
    </row>
    <row r="66" spans="1:7" ht="16.5" customHeight="1">
      <c r="A66" s="39">
        <v>95</v>
      </c>
      <c r="B66" s="174" t="s">
        <v>85</v>
      </c>
      <c r="C66" s="167"/>
      <c r="D66" s="92"/>
      <c r="E66" s="59"/>
      <c r="F66" s="160"/>
      <c r="G66" s="165">
        <f t="shared" si="1"/>
        <v>0</v>
      </c>
    </row>
    <row r="67" spans="1:7" ht="16.5" customHeight="1">
      <c r="A67" s="39">
        <v>97</v>
      </c>
      <c r="B67" s="174" t="s">
        <v>83</v>
      </c>
      <c r="C67" s="167"/>
      <c r="D67" s="92"/>
      <c r="E67" s="59">
        <v>8</v>
      </c>
      <c r="F67" s="160"/>
      <c r="G67" s="165">
        <f t="shared" si="1"/>
        <v>8</v>
      </c>
    </row>
    <row r="68" spans="1:7" ht="16.5" customHeight="1">
      <c r="A68" s="39">
        <v>99</v>
      </c>
      <c r="B68" s="174" t="s">
        <v>115</v>
      </c>
      <c r="C68" s="167"/>
      <c r="D68" s="92"/>
      <c r="E68" s="59"/>
      <c r="F68" s="160"/>
      <c r="G68" s="165">
        <f t="shared" si="1"/>
        <v>0</v>
      </c>
    </row>
    <row r="69" spans="1:7" ht="16.5" customHeight="1">
      <c r="A69" s="39">
        <v>103</v>
      </c>
      <c r="B69" s="174" t="s">
        <v>67</v>
      </c>
      <c r="C69" s="168">
        <v>1262</v>
      </c>
      <c r="D69" s="92">
        <v>303</v>
      </c>
      <c r="E69" s="92">
        <v>172</v>
      </c>
      <c r="F69" s="160">
        <v>114</v>
      </c>
      <c r="G69" s="165">
        <f t="shared" si="1"/>
        <v>1851</v>
      </c>
    </row>
    <row r="70" spans="1:7" ht="16.5" customHeight="1">
      <c r="A70" s="39">
        <v>105</v>
      </c>
      <c r="B70" s="174" t="s">
        <v>38</v>
      </c>
      <c r="C70" s="167"/>
      <c r="D70" s="92"/>
      <c r="E70" s="92"/>
      <c r="F70" s="160"/>
      <c r="G70" s="165">
        <f t="shared" si="1"/>
        <v>0</v>
      </c>
    </row>
    <row r="71" spans="1:7" ht="16.5" customHeight="1">
      <c r="A71" s="39">
        <v>108</v>
      </c>
      <c r="B71" s="174" t="s">
        <v>90</v>
      </c>
      <c r="C71" s="167">
        <v>31</v>
      </c>
      <c r="D71" s="92">
        <v>16.5</v>
      </c>
      <c r="E71" s="92">
        <v>12</v>
      </c>
      <c r="F71" s="160">
        <v>63</v>
      </c>
      <c r="G71" s="165">
        <f t="shared" si="1"/>
        <v>122.5</v>
      </c>
    </row>
    <row r="72" spans="1:7" ht="16.5" customHeight="1">
      <c r="A72" s="39">
        <v>112</v>
      </c>
      <c r="B72" s="174" t="s">
        <v>39</v>
      </c>
      <c r="C72" s="167"/>
      <c r="D72" s="92"/>
      <c r="E72" s="92"/>
      <c r="F72" s="160">
        <v>13</v>
      </c>
      <c r="G72" s="165">
        <f t="shared" si="1"/>
        <v>13</v>
      </c>
    </row>
    <row r="73" spans="1:7" ht="16.5" customHeight="1">
      <c r="A73" s="39">
        <v>115</v>
      </c>
      <c r="B73" s="174" t="s">
        <v>84</v>
      </c>
      <c r="D73" s="92" t="s">
        <v>120</v>
      </c>
      <c r="E73" s="92"/>
      <c r="F73" s="160"/>
      <c r="G73" s="165">
        <f t="shared" si="1"/>
        <v>0</v>
      </c>
    </row>
    <row r="74" spans="1:7" ht="16.5" customHeight="1" thickBot="1">
      <c r="A74" s="39">
        <v>116</v>
      </c>
      <c r="B74" s="174" t="s">
        <v>40</v>
      </c>
      <c r="C74" s="167">
        <v>250</v>
      </c>
      <c r="D74" s="92">
        <v>160</v>
      </c>
      <c r="E74" s="92">
        <v>62</v>
      </c>
      <c r="F74" s="160">
        <v>97</v>
      </c>
      <c r="G74" s="165">
        <f t="shared" si="1"/>
        <v>569</v>
      </c>
    </row>
    <row r="75" spans="1:10" ht="16.5" customHeight="1" thickBot="1">
      <c r="A75" s="39">
        <v>118</v>
      </c>
      <c r="B75" s="174" t="s">
        <v>171</v>
      </c>
      <c r="C75" s="167"/>
      <c r="D75" s="92">
        <v>18</v>
      </c>
      <c r="E75" s="92"/>
      <c r="F75" s="160">
        <v>63</v>
      </c>
      <c r="G75" s="165">
        <f t="shared" si="1"/>
        <v>81</v>
      </c>
      <c r="J75" s="161"/>
    </row>
    <row r="76" spans="1:7" ht="16.5" customHeight="1">
      <c r="A76" s="39">
        <v>119</v>
      </c>
      <c r="B76" s="174" t="s">
        <v>41</v>
      </c>
      <c r="C76" s="167">
        <v>1211</v>
      </c>
      <c r="D76" s="92">
        <v>1315</v>
      </c>
      <c r="E76" s="92">
        <v>186</v>
      </c>
      <c r="F76" s="160">
        <v>899</v>
      </c>
      <c r="G76" s="165">
        <f t="shared" si="1"/>
        <v>3611</v>
      </c>
    </row>
    <row r="77" spans="1:7" ht="16.5" customHeight="1">
      <c r="A77" s="39">
        <v>121</v>
      </c>
      <c r="B77" s="174" t="s">
        <v>42</v>
      </c>
      <c r="C77" s="167">
        <v>146</v>
      </c>
      <c r="D77" s="92">
        <v>50</v>
      </c>
      <c r="E77" s="92">
        <v>36</v>
      </c>
      <c r="F77" s="160">
        <v>105</v>
      </c>
      <c r="G77" s="165">
        <f t="shared" si="1"/>
        <v>337</v>
      </c>
    </row>
    <row r="78" spans="1:7" ht="16.5" customHeight="1">
      <c r="A78" s="39">
        <v>124</v>
      </c>
      <c r="B78" s="174" t="s">
        <v>56</v>
      </c>
      <c r="C78" s="167"/>
      <c r="D78" s="92"/>
      <c r="E78" s="92"/>
      <c r="F78" s="160"/>
      <c r="G78" s="165">
        <f t="shared" si="1"/>
        <v>0</v>
      </c>
    </row>
    <row r="79" spans="1:7" ht="16.5" customHeight="1">
      <c r="A79" s="39">
        <v>125</v>
      </c>
      <c r="B79" s="174" t="s">
        <v>132</v>
      </c>
      <c r="C79" s="167"/>
      <c r="D79" s="92"/>
      <c r="E79" s="92"/>
      <c r="F79" s="160"/>
      <c r="G79" s="165">
        <f t="shared" si="1"/>
        <v>0</v>
      </c>
    </row>
    <row r="80" spans="1:7" ht="16.5" customHeight="1">
      <c r="A80" s="39">
        <v>128</v>
      </c>
      <c r="B80" s="175" t="s">
        <v>118</v>
      </c>
      <c r="C80" s="167"/>
      <c r="D80" s="92"/>
      <c r="E80" s="92"/>
      <c r="F80" s="160">
        <v>90</v>
      </c>
      <c r="G80" s="165">
        <f t="shared" si="1"/>
        <v>90</v>
      </c>
    </row>
    <row r="81" spans="1:7" ht="16.5" customHeight="1">
      <c r="A81" s="39">
        <v>129</v>
      </c>
      <c r="B81" s="174" t="s">
        <v>129</v>
      </c>
      <c r="C81" s="167">
        <v>24</v>
      </c>
      <c r="D81" s="92">
        <v>57</v>
      </c>
      <c r="E81" s="92"/>
      <c r="F81" s="160">
        <v>126</v>
      </c>
      <c r="G81" s="165">
        <f t="shared" si="1"/>
        <v>207</v>
      </c>
    </row>
    <row r="82" spans="1:7" ht="16.5" customHeight="1">
      <c r="A82" s="39">
        <v>132</v>
      </c>
      <c r="B82" s="174" t="s">
        <v>43</v>
      </c>
      <c r="C82" s="168">
        <v>114</v>
      </c>
      <c r="D82" s="92">
        <v>24</v>
      </c>
      <c r="E82" s="92">
        <v>40</v>
      </c>
      <c r="F82" s="160">
        <v>6</v>
      </c>
      <c r="G82" s="165">
        <f t="shared" si="1"/>
        <v>184</v>
      </c>
    </row>
    <row r="83" spans="1:7" ht="16.5" customHeight="1">
      <c r="A83" s="39">
        <v>133</v>
      </c>
      <c r="B83" s="174" t="s">
        <v>72</v>
      </c>
      <c r="C83" s="167"/>
      <c r="D83" s="92">
        <v>27</v>
      </c>
      <c r="E83" s="92">
        <v>24</v>
      </c>
      <c r="F83" s="160">
        <v>102</v>
      </c>
      <c r="G83" s="165">
        <f t="shared" si="1"/>
        <v>153</v>
      </c>
    </row>
    <row r="84" spans="1:7" ht="16.5" customHeight="1">
      <c r="A84" s="39">
        <v>134</v>
      </c>
      <c r="B84" s="174" t="s">
        <v>44</v>
      </c>
      <c r="C84" s="167"/>
      <c r="D84" s="92"/>
      <c r="E84" s="92"/>
      <c r="F84" s="160"/>
      <c r="G84" s="165">
        <f t="shared" si="1"/>
        <v>0</v>
      </c>
    </row>
    <row r="85" spans="1:7" ht="16.5" customHeight="1">
      <c r="A85" s="39">
        <v>135</v>
      </c>
      <c r="B85" s="174" t="s">
        <v>45</v>
      </c>
      <c r="C85" s="167"/>
      <c r="D85" s="92"/>
      <c r="E85" s="59"/>
      <c r="F85" s="160">
        <v>24</v>
      </c>
      <c r="G85" s="165">
        <f t="shared" si="1"/>
        <v>24</v>
      </c>
    </row>
    <row r="86" spans="1:7" ht="16.5" customHeight="1">
      <c r="A86" s="39">
        <v>185</v>
      </c>
      <c r="B86" s="174" t="s">
        <v>133</v>
      </c>
      <c r="C86" s="167">
        <v>138</v>
      </c>
      <c r="D86" s="92">
        <v>58.5</v>
      </c>
      <c r="E86" s="59">
        <v>12</v>
      </c>
      <c r="F86" s="160"/>
      <c r="G86" s="165">
        <f t="shared" si="1"/>
        <v>208.5</v>
      </c>
    </row>
    <row r="87" spans="1:7" ht="16.5" customHeight="1" thickBot="1">
      <c r="A87" s="40">
        <v>188</v>
      </c>
      <c r="B87" s="176" t="s">
        <v>157</v>
      </c>
      <c r="C87" s="169"/>
      <c r="D87" s="95"/>
      <c r="E87" s="82"/>
      <c r="F87" s="166"/>
      <c r="G87" s="165">
        <f t="shared" si="1"/>
        <v>0</v>
      </c>
    </row>
    <row r="88" spans="1:7" ht="10.5" customHeight="1">
      <c r="A88" s="19"/>
      <c r="B88" s="19"/>
      <c r="C88" s="42"/>
      <c r="D88" s="97"/>
      <c r="E88" s="24"/>
      <c r="F88" s="114"/>
      <c r="G88" s="15"/>
    </row>
    <row r="89" spans="1:251" s="23" customFormat="1" ht="15" customHeight="1">
      <c r="A89" s="19"/>
      <c r="B89" s="19"/>
      <c r="C89" s="41">
        <f>SUM(C3:C40)+SUM(C47:C87)</f>
        <v>6080</v>
      </c>
      <c r="D89" s="41">
        <f>SUM(D3:D40)+SUM(D47:D87)</f>
        <v>3878</v>
      </c>
      <c r="E89" s="41">
        <f>SUM(E3:E40)+SUM(E47:E87)</f>
        <v>1668</v>
      </c>
      <c r="F89" s="41">
        <f>SUM(F3:F40)+SUM(F47:F87)</f>
        <v>4750</v>
      </c>
      <c r="G89" s="41">
        <f>SUM(G3:G40)+SUM(G47:G87)</f>
        <v>16376</v>
      </c>
      <c r="H89" s="41">
        <f>SUM(H3:H40)+SUM(H47:H86)</f>
        <v>0</v>
      </c>
      <c r="I89" s="73"/>
      <c r="J89" s="73"/>
      <c r="K89" s="73"/>
      <c r="L89" s="76"/>
      <c r="M89" s="73"/>
      <c r="N89" s="73"/>
      <c r="O89" s="73"/>
      <c r="P89" s="73"/>
      <c r="Q89" s="73"/>
      <c r="R89" s="73">
        <f>SUM(R3:R85)</f>
        <v>0</v>
      </c>
      <c r="S89" s="73"/>
      <c r="T89" s="73"/>
      <c r="U89" s="73"/>
      <c r="V89" s="73"/>
      <c r="W89" s="73">
        <f>SUM(W3:W85)</f>
        <v>0</v>
      </c>
      <c r="X89" s="73">
        <f>SUM(X3:X85)</f>
        <v>0</v>
      </c>
      <c r="Y89" s="73"/>
      <c r="Z89" s="73"/>
      <c r="AA89" s="73"/>
      <c r="AB89" s="73">
        <f>SUM(AB3:AB85)</f>
        <v>0</v>
      </c>
      <c r="AC89" s="73">
        <f>SUM(AC3:AC85)</f>
        <v>0</v>
      </c>
      <c r="AD89" s="73">
        <f>SUM(AD3:AD85)</f>
        <v>0</v>
      </c>
      <c r="AE89" s="73">
        <f>SUM(AE3:AE85)</f>
        <v>0</v>
      </c>
      <c r="AF89" s="73">
        <f>SUM(AF3:AF85)</f>
        <v>0</v>
      </c>
      <c r="AG89" s="73"/>
      <c r="AH89" s="73"/>
      <c r="AI89" s="73"/>
      <c r="AJ89" s="73">
        <f>SUM(AJ3:AJ85)</f>
        <v>0</v>
      </c>
      <c r="AK89" s="73">
        <f>SUM(AK3:AK85)</f>
        <v>0</v>
      </c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</row>
    <row r="90" spans="1:12" s="23" customFormat="1" ht="15" customHeight="1">
      <c r="A90" s="5"/>
      <c r="B90" s="5"/>
      <c r="C90"/>
      <c r="D90" s="96"/>
      <c r="E90" s="4"/>
      <c r="F90" s="96"/>
      <c r="G90"/>
      <c r="L90" s="74"/>
    </row>
    <row r="91" spans="1:7" ht="12.75">
      <c r="A91" s="266" t="s">
        <v>96</v>
      </c>
      <c r="B91" s="266"/>
      <c r="C91" s="266"/>
      <c r="D91" s="266"/>
      <c r="E91" s="266"/>
      <c r="F91" s="266"/>
      <c r="G91" s="266"/>
    </row>
    <row r="6758" ht="12.75">
      <c r="A6758" s="5" t="s">
        <v>120</v>
      </c>
    </row>
  </sheetData>
  <sheetProtection/>
  <mergeCells count="4">
    <mergeCell ref="A1:G1"/>
    <mergeCell ref="A45:G45"/>
    <mergeCell ref="A42:G42"/>
    <mergeCell ref="A91:G91"/>
  </mergeCells>
  <printOptions horizontalCentered="1"/>
  <pageMargins left="0.984251968503937" right="0.7874015748031497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34"/>
  <sheetViews>
    <sheetView zoomScale="80" zoomScaleNormal="80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Z6" sqref="Z6"/>
    </sheetView>
  </sheetViews>
  <sheetFormatPr defaultColWidth="9.00390625" defaultRowHeight="12.75"/>
  <cols>
    <col min="1" max="1" width="4.25390625" style="23" customWidth="1"/>
    <col min="2" max="2" width="5.875" style="23" customWidth="1"/>
    <col min="3" max="3" width="9.625" style="23" customWidth="1"/>
    <col min="4" max="7" width="5.125" style="24" customWidth="1"/>
    <col min="8" max="8" width="6.00390625" style="23" customWidth="1"/>
    <col min="9" max="9" width="5.75390625" style="23" customWidth="1"/>
    <col min="10" max="15" width="5.125" style="23" customWidth="1"/>
    <col min="16" max="16" width="5.75390625" style="23" customWidth="1"/>
    <col min="17" max="17" width="5.125" style="23" customWidth="1"/>
    <col min="18" max="19" width="5.125" style="23" hidden="1" customWidth="1"/>
    <col min="20" max="23" width="5.125" style="23" customWidth="1"/>
    <col min="24" max="24" width="5.375" style="23" customWidth="1"/>
    <col min="25" max="25" width="8.875" style="23" customWidth="1"/>
    <col min="26" max="30" width="5.125" style="23" customWidth="1"/>
    <col min="31" max="31" width="5.75390625" style="23" customWidth="1"/>
    <col min="32" max="37" width="5.125" style="23" customWidth="1"/>
    <col min="38" max="38" width="5.75390625" style="23" customWidth="1"/>
    <col min="39" max="44" width="5.125" style="23" customWidth="1"/>
    <col min="45" max="45" width="5.375" style="23" customWidth="1"/>
    <col min="46" max="16384" width="9.125" style="23" customWidth="1"/>
  </cols>
  <sheetData>
    <row r="1" spans="2:46" ht="26.25">
      <c r="B1" s="275" t="s">
        <v>164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01"/>
      <c r="AN1" s="201"/>
      <c r="AO1" s="201"/>
      <c r="AP1" s="201"/>
      <c r="AQ1" s="201"/>
      <c r="AR1" s="201"/>
      <c r="AS1" s="201"/>
      <c r="AT1" s="202"/>
    </row>
    <row r="2" spans="2:46" ht="13.5" thickBot="1">
      <c r="B2" s="277" t="s">
        <v>101</v>
      </c>
      <c r="C2" s="277" t="s">
        <v>64</v>
      </c>
      <c r="D2" s="267" t="s">
        <v>125</v>
      </c>
      <c r="E2" s="268"/>
      <c r="F2" s="268"/>
      <c r="G2" s="268"/>
      <c r="H2" s="268"/>
      <c r="I2" s="269"/>
      <c r="J2" s="267" t="s">
        <v>126</v>
      </c>
      <c r="K2" s="268"/>
      <c r="L2" s="268"/>
      <c r="M2" s="268"/>
      <c r="N2" s="268"/>
      <c r="O2" s="268"/>
      <c r="P2" s="269"/>
      <c r="Q2" s="267" t="s">
        <v>168</v>
      </c>
      <c r="R2" s="268"/>
      <c r="S2" s="268"/>
      <c r="T2" s="268"/>
      <c r="U2" s="268"/>
      <c r="V2" s="268"/>
      <c r="W2" s="268"/>
      <c r="X2" s="268"/>
      <c r="Y2" s="269"/>
      <c r="Z2" s="267" t="s">
        <v>169</v>
      </c>
      <c r="AA2" s="268"/>
      <c r="AB2" s="268"/>
      <c r="AC2" s="268"/>
      <c r="AD2" s="268"/>
      <c r="AE2" s="269"/>
      <c r="AF2" s="267" t="s">
        <v>170</v>
      </c>
      <c r="AG2" s="268"/>
      <c r="AH2" s="268"/>
      <c r="AI2" s="268"/>
      <c r="AJ2" s="268"/>
      <c r="AK2" s="268"/>
      <c r="AL2" s="269"/>
      <c r="AM2" s="272" t="s">
        <v>137</v>
      </c>
      <c r="AN2" s="272"/>
      <c r="AO2" s="272"/>
      <c r="AP2" s="272"/>
      <c r="AQ2" s="272"/>
      <c r="AR2" s="272"/>
      <c r="AS2" s="273"/>
      <c r="AT2" s="270" t="s">
        <v>49</v>
      </c>
    </row>
    <row r="3" spans="2:46" ht="12.75">
      <c r="B3" s="278"/>
      <c r="C3" s="278"/>
      <c r="D3" s="116" t="s">
        <v>0</v>
      </c>
      <c r="E3" s="116" t="s">
        <v>65</v>
      </c>
      <c r="F3" s="116" t="s">
        <v>98</v>
      </c>
      <c r="G3" s="141" t="s">
        <v>135</v>
      </c>
      <c r="H3" s="141" t="s">
        <v>119</v>
      </c>
      <c r="I3" s="151" t="s">
        <v>66</v>
      </c>
      <c r="J3" s="146" t="s">
        <v>0</v>
      </c>
      <c r="K3" s="116" t="s">
        <v>1</v>
      </c>
      <c r="L3" s="116" t="s">
        <v>135</v>
      </c>
      <c r="M3" s="116" t="s">
        <v>65</v>
      </c>
      <c r="N3" s="116" t="s">
        <v>98</v>
      </c>
      <c r="O3" s="141" t="s">
        <v>119</v>
      </c>
      <c r="P3" s="151" t="s">
        <v>66</v>
      </c>
      <c r="Q3" s="146" t="s">
        <v>0</v>
      </c>
      <c r="R3" s="116" t="s">
        <v>1</v>
      </c>
      <c r="S3" s="116" t="s">
        <v>65</v>
      </c>
      <c r="T3" s="116" t="s">
        <v>98</v>
      </c>
      <c r="U3" s="116" t="s">
        <v>65</v>
      </c>
      <c r="V3" s="116" t="s">
        <v>119</v>
      </c>
      <c r="W3" s="141" t="s">
        <v>136</v>
      </c>
      <c r="X3" s="141" t="s">
        <v>1</v>
      </c>
      <c r="Y3" s="151" t="s">
        <v>66</v>
      </c>
      <c r="Z3" s="146" t="s">
        <v>0</v>
      </c>
      <c r="AA3" s="116" t="s">
        <v>65</v>
      </c>
      <c r="AB3" s="116" t="s">
        <v>98</v>
      </c>
      <c r="AC3" s="116" t="s">
        <v>119</v>
      </c>
      <c r="AD3" s="141" t="s">
        <v>1</v>
      </c>
      <c r="AE3" s="151" t="s">
        <v>66</v>
      </c>
      <c r="AF3" s="146" t="s">
        <v>0</v>
      </c>
      <c r="AG3" s="146" t="s">
        <v>136</v>
      </c>
      <c r="AH3" s="116" t="s">
        <v>1</v>
      </c>
      <c r="AI3" s="116" t="s">
        <v>65</v>
      </c>
      <c r="AJ3" s="116" t="s">
        <v>98</v>
      </c>
      <c r="AK3" s="141" t="s">
        <v>119</v>
      </c>
      <c r="AL3" s="151" t="s">
        <v>66</v>
      </c>
      <c r="AM3" s="116" t="s">
        <v>0</v>
      </c>
      <c r="AN3" s="116" t="s">
        <v>1</v>
      </c>
      <c r="AO3" s="116" t="s">
        <v>135</v>
      </c>
      <c r="AP3" s="116" t="s">
        <v>65</v>
      </c>
      <c r="AQ3" s="116" t="s">
        <v>98</v>
      </c>
      <c r="AR3" s="141" t="s">
        <v>119</v>
      </c>
      <c r="AS3" s="151" t="s">
        <v>66</v>
      </c>
      <c r="AT3" s="271"/>
    </row>
    <row r="4" spans="2:46" ht="12.75">
      <c r="B4" s="118">
        <v>103</v>
      </c>
      <c r="C4" s="118" t="s">
        <v>67</v>
      </c>
      <c r="D4" s="119"/>
      <c r="E4" s="119"/>
      <c r="F4" s="119"/>
      <c r="G4" s="143"/>
      <c r="H4" s="143">
        <v>150</v>
      </c>
      <c r="I4" s="152">
        <f>SUM(D4:H4)</f>
        <v>150</v>
      </c>
      <c r="J4" s="147"/>
      <c r="K4" s="58"/>
      <c r="L4" s="58"/>
      <c r="M4" s="131">
        <v>36</v>
      </c>
      <c r="N4" s="58"/>
      <c r="O4" s="155">
        <v>108</v>
      </c>
      <c r="P4" s="152">
        <f aca="true" t="shared" si="0" ref="P4:P18">SUM(J4:O4)</f>
        <v>144</v>
      </c>
      <c r="Q4" s="154">
        <v>92</v>
      </c>
      <c r="R4" s="117"/>
      <c r="S4" s="117"/>
      <c r="T4" s="117">
        <v>70</v>
      </c>
      <c r="U4" s="117">
        <v>102</v>
      </c>
      <c r="V4" s="117">
        <v>216</v>
      </c>
      <c r="W4" s="155">
        <v>15</v>
      </c>
      <c r="X4" s="155">
        <v>31</v>
      </c>
      <c r="Y4" s="152">
        <f aca="true" t="shared" si="1" ref="Y4:Y18">SUM(Q4:X4)</f>
        <v>526</v>
      </c>
      <c r="Z4" s="147">
        <v>96</v>
      </c>
      <c r="AA4" s="119"/>
      <c r="AB4" s="119"/>
      <c r="AC4" s="119"/>
      <c r="AD4" s="143"/>
      <c r="AE4" s="152">
        <f aca="true" t="shared" si="2" ref="AE4:AE18">SUM(Z4:AD4)</f>
        <v>96</v>
      </c>
      <c r="AF4" s="157"/>
      <c r="AG4" s="157"/>
      <c r="AH4" s="120"/>
      <c r="AI4" s="120">
        <v>152</v>
      </c>
      <c r="AJ4" s="120"/>
      <c r="AK4" s="156">
        <v>194</v>
      </c>
      <c r="AL4" s="152">
        <f aca="true" t="shared" si="3" ref="AL4:AL18">SUM(AF4:AK4)</f>
        <v>346</v>
      </c>
      <c r="AM4" s="119"/>
      <c r="AN4" s="119"/>
      <c r="AO4" s="119"/>
      <c r="AP4" s="119"/>
      <c r="AQ4" s="119"/>
      <c r="AR4" s="143"/>
      <c r="AS4" s="152">
        <f aca="true" t="shared" si="4" ref="AS4:AS18">SUM(AM4:AR4)</f>
        <v>0</v>
      </c>
      <c r="AT4" s="159">
        <f aca="true" t="shared" si="5" ref="AT4:AT18">I4+P4+Y4+AE4+AL4+AS4</f>
        <v>1262</v>
      </c>
    </row>
    <row r="5" spans="2:46" ht="12.75">
      <c r="B5" s="118">
        <v>119</v>
      </c>
      <c r="C5" s="118" t="s">
        <v>41</v>
      </c>
      <c r="D5" s="119">
        <v>26</v>
      </c>
      <c r="E5" s="119"/>
      <c r="F5" s="119">
        <v>64</v>
      </c>
      <c r="G5" s="143">
        <v>60</v>
      </c>
      <c r="H5" s="143">
        <v>102</v>
      </c>
      <c r="I5" s="152">
        <f>SUM(D5:H5)</f>
        <v>252</v>
      </c>
      <c r="J5" s="148"/>
      <c r="K5" s="58"/>
      <c r="L5" s="58"/>
      <c r="M5" s="58"/>
      <c r="N5" s="117">
        <v>56</v>
      </c>
      <c r="O5" s="153"/>
      <c r="P5" s="152">
        <f>SUM(J5:O5)</f>
        <v>56</v>
      </c>
      <c r="Q5" s="154">
        <v>98</v>
      </c>
      <c r="R5" s="117"/>
      <c r="S5" s="117"/>
      <c r="T5" s="117"/>
      <c r="U5" s="117">
        <v>50</v>
      </c>
      <c r="V5" s="117">
        <v>72</v>
      </c>
      <c r="W5" s="155">
        <v>15</v>
      </c>
      <c r="X5" s="155"/>
      <c r="Y5" s="152">
        <f>SUM(Q5:X5)</f>
        <v>235</v>
      </c>
      <c r="Z5" s="147">
        <v>72</v>
      </c>
      <c r="AA5" s="119">
        <v>128</v>
      </c>
      <c r="AB5" s="119">
        <v>114</v>
      </c>
      <c r="AC5" s="131">
        <v>180</v>
      </c>
      <c r="AD5" s="153"/>
      <c r="AE5" s="152">
        <f>SUM(Z5:AD5)</f>
        <v>494</v>
      </c>
      <c r="AF5" s="154"/>
      <c r="AG5" s="154"/>
      <c r="AH5" s="117">
        <v>34</v>
      </c>
      <c r="AI5" s="117">
        <v>46</v>
      </c>
      <c r="AJ5" s="117">
        <v>78</v>
      </c>
      <c r="AK5" s="155">
        <v>16</v>
      </c>
      <c r="AL5" s="152">
        <f>SUM(AF5:AK5)</f>
        <v>174</v>
      </c>
      <c r="AM5" s="119"/>
      <c r="AN5" s="119"/>
      <c r="AO5" s="119"/>
      <c r="AP5" s="119"/>
      <c r="AQ5" s="119"/>
      <c r="AR5" s="143"/>
      <c r="AS5" s="152">
        <f>SUM(AM5:AR5)</f>
        <v>0</v>
      </c>
      <c r="AT5" s="159">
        <f>I5+P5+Y5+AE5+AL5+AS5</f>
        <v>1211</v>
      </c>
    </row>
    <row r="6" spans="2:46" ht="12.75">
      <c r="B6" s="126">
        <v>9</v>
      </c>
      <c r="C6" s="118" t="s">
        <v>13</v>
      </c>
      <c r="D6" s="119"/>
      <c r="E6" s="119"/>
      <c r="F6" s="119">
        <v>104</v>
      </c>
      <c r="G6" s="143"/>
      <c r="H6" s="143">
        <v>30</v>
      </c>
      <c r="I6" s="152">
        <f>SUM(D6:H6)</f>
        <v>134</v>
      </c>
      <c r="J6" s="147">
        <v>76</v>
      </c>
      <c r="K6" s="119"/>
      <c r="L6" s="119"/>
      <c r="M6" s="119">
        <v>126</v>
      </c>
      <c r="N6" s="119">
        <v>26</v>
      </c>
      <c r="O6" s="156">
        <v>36</v>
      </c>
      <c r="P6" s="152">
        <f t="shared" si="0"/>
        <v>264</v>
      </c>
      <c r="Q6" s="154"/>
      <c r="R6" s="117"/>
      <c r="S6" s="117"/>
      <c r="T6" s="117"/>
      <c r="U6" s="117"/>
      <c r="V6" s="117"/>
      <c r="W6" s="155"/>
      <c r="X6" s="155"/>
      <c r="Y6" s="152">
        <f t="shared" si="1"/>
        <v>0</v>
      </c>
      <c r="Z6" s="147"/>
      <c r="AA6" s="119"/>
      <c r="AB6" s="119"/>
      <c r="AC6" s="119"/>
      <c r="AD6" s="143"/>
      <c r="AE6" s="152">
        <f t="shared" si="2"/>
        <v>0</v>
      </c>
      <c r="AF6" s="154"/>
      <c r="AG6" s="154"/>
      <c r="AH6" s="117"/>
      <c r="AI6" s="117"/>
      <c r="AJ6" s="117"/>
      <c r="AK6" s="155"/>
      <c r="AL6" s="152">
        <f t="shared" si="3"/>
        <v>0</v>
      </c>
      <c r="AM6" s="119">
        <v>246</v>
      </c>
      <c r="AN6" s="119"/>
      <c r="AO6" s="119"/>
      <c r="AP6" s="119">
        <v>168</v>
      </c>
      <c r="AQ6" s="119"/>
      <c r="AR6" s="143">
        <v>56</v>
      </c>
      <c r="AS6" s="152">
        <f t="shared" si="4"/>
        <v>470</v>
      </c>
      <c r="AT6" s="159">
        <f t="shared" si="5"/>
        <v>868</v>
      </c>
    </row>
    <row r="7" spans="2:46" ht="12.75">
      <c r="B7" s="118">
        <v>24</v>
      </c>
      <c r="C7" s="118" t="s">
        <v>19</v>
      </c>
      <c r="D7" s="119"/>
      <c r="E7" s="119"/>
      <c r="F7" s="119"/>
      <c r="G7" s="143"/>
      <c r="H7" s="142"/>
      <c r="I7" s="152">
        <f>SUM(D7:H7)</f>
        <v>0</v>
      </c>
      <c r="J7" s="147"/>
      <c r="K7" s="119"/>
      <c r="L7" s="119"/>
      <c r="M7" s="119"/>
      <c r="N7" s="119"/>
      <c r="O7" s="142"/>
      <c r="P7" s="152">
        <f t="shared" si="0"/>
        <v>0</v>
      </c>
      <c r="Q7" s="154"/>
      <c r="R7" s="117"/>
      <c r="S7" s="117"/>
      <c r="T7" s="131"/>
      <c r="U7" s="117">
        <v>174</v>
      </c>
      <c r="V7" s="117">
        <v>42</v>
      </c>
      <c r="W7" s="155"/>
      <c r="X7" s="155"/>
      <c r="Y7" s="152">
        <f t="shared" si="1"/>
        <v>216</v>
      </c>
      <c r="Z7" s="147"/>
      <c r="AA7" s="119">
        <v>24</v>
      </c>
      <c r="AB7" s="119"/>
      <c r="AC7" s="117">
        <v>78</v>
      </c>
      <c r="AD7" s="156"/>
      <c r="AE7" s="152">
        <f t="shared" si="2"/>
        <v>102</v>
      </c>
      <c r="AF7" s="157"/>
      <c r="AG7" s="157"/>
      <c r="AH7" s="120"/>
      <c r="AI7" s="120"/>
      <c r="AJ7" s="120">
        <v>30</v>
      </c>
      <c r="AK7" s="155">
        <v>64</v>
      </c>
      <c r="AL7" s="152">
        <f t="shared" si="3"/>
        <v>94</v>
      </c>
      <c r="AM7" s="119"/>
      <c r="AN7" s="119"/>
      <c r="AO7" s="119"/>
      <c r="AP7" s="119"/>
      <c r="AQ7" s="119"/>
      <c r="AR7" s="142"/>
      <c r="AS7" s="152">
        <f t="shared" si="4"/>
        <v>0</v>
      </c>
      <c r="AT7" s="159">
        <f t="shared" si="5"/>
        <v>412</v>
      </c>
    </row>
    <row r="8" spans="2:46" ht="12.75">
      <c r="B8" s="118">
        <v>49</v>
      </c>
      <c r="C8" s="118" t="s">
        <v>31</v>
      </c>
      <c r="D8" s="142"/>
      <c r="E8" s="119"/>
      <c r="F8" s="119"/>
      <c r="G8" s="119"/>
      <c r="H8" s="144"/>
      <c r="I8" s="152">
        <f>SUM(D8:G8)</f>
        <v>0</v>
      </c>
      <c r="J8" s="147"/>
      <c r="K8" s="119"/>
      <c r="L8" s="119"/>
      <c r="M8" s="119">
        <v>126</v>
      </c>
      <c r="N8" s="119"/>
      <c r="O8" s="142">
        <v>78</v>
      </c>
      <c r="P8" s="152">
        <f t="shared" si="0"/>
        <v>204</v>
      </c>
      <c r="Q8" s="154"/>
      <c r="R8" s="117"/>
      <c r="S8" s="117"/>
      <c r="T8" s="117"/>
      <c r="U8" s="117"/>
      <c r="V8" s="117"/>
      <c r="W8" s="155"/>
      <c r="X8" s="155"/>
      <c r="Y8" s="152">
        <f t="shared" si="1"/>
        <v>0</v>
      </c>
      <c r="Z8" s="147"/>
      <c r="AA8" s="119"/>
      <c r="AB8" s="119"/>
      <c r="AC8" s="58"/>
      <c r="AD8" s="153"/>
      <c r="AE8" s="152">
        <f t="shared" si="2"/>
        <v>0</v>
      </c>
      <c r="AF8" s="157"/>
      <c r="AG8" s="157"/>
      <c r="AH8" s="120"/>
      <c r="AI8" s="120"/>
      <c r="AJ8" s="120"/>
      <c r="AK8" s="155"/>
      <c r="AL8" s="152">
        <f t="shared" si="3"/>
        <v>0</v>
      </c>
      <c r="AM8" s="119"/>
      <c r="AN8" s="119"/>
      <c r="AO8" s="119"/>
      <c r="AP8" s="119"/>
      <c r="AQ8" s="119"/>
      <c r="AR8" s="142">
        <v>76</v>
      </c>
      <c r="AS8" s="152">
        <f t="shared" si="4"/>
        <v>76</v>
      </c>
      <c r="AT8" s="159">
        <f t="shared" si="5"/>
        <v>280</v>
      </c>
    </row>
    <row r="9" spans="2:46" ht="12.75">
      <c r="B9" s="118">
        <v>1</v>
      </c>
      <c r="C9" s="118" t="s">
        <v>10</v>
      </c>
      <c r="D9" s="119"/>
      <c r="E9" s="119"/>
      <c r="F9" s="119"/>
      <c r="G9" s="143"/>
      <c r="H9" s="142"/>
      <c r="I9" s="152">
        <f aca="true" t="shared" si="6" ref="I9:I18">SUM(D9:H9)</f>
        <v>0</v>
      </c>
      <c r="J9" s="147"/>
      <c r="K9" s="119"/>
      <c r="L9" s="119"/>
      <c r="M9" s="119"/>
      <c r="N9" s="119"/>
      <c r="O9" s="142"/>
      <c r="P9" s="152">
        <f>SUM(J9:O9)</f>
        <v>0</v>
      </c>
      <c r="Q9" s="154">
        <v>14</v>
      </c>
      <c r="R9" s="117"/>
      <c r="S9" s="117"/>
      <c r="T9" s="117"/>
      <c r="U9" s="117"/>
      <c r="V9" s="117"/>
      <c r="W9" s="155"/>
      <c r="X9" s="155"/>
      <c r="Y9" s="152">
        <f>SUM(Q9:X9)</f>
        <v>14</v>
      </c>
      <c r="Z9" s="147">
        <v>24</v>
      </c>
      <c r="AA9" s="119">
        <v>24</v>
      </c>
      <c r="AB9" s="119"/>
      <c r="AC9" s="58"/>
      <c r="AD9" s="156"/>
      <c r="AE9" s="152">
        <f>SUM(Z9:AD9)</f>
        <v>48</v>
      </c>
      <c r="AF9" s="157">
        <v>80</v>
      </c>
      <c r="AG9" s="157"/>
      <c r="AH9" s="120">
        <v>50</v>
      </c>
      <c r="AI9" s="117">
        <v>74</v>
      </c>
      <c r="AJ9" s="117"/>
      <c r="AK9" s="155"/>
      <c r="AL9" s="152">
        <f>SUM(AF9:AK9)</f>
        <v>204</v>
      </c>
      <c r="AM9" s="119"/>
      <c r="AN9" s="119"/>
      <c r="AO9" s="119"/>
      <c r="AP9" s="119"/>
      <c r="AQ9" s="119"/>
      <c r="AR9" s="142"/>
      <c r="AS9" s="152">
        <f>SUM(AM9:AR9)</f>
        <v>0</v>
      </c>
      <c r="AT9" s="159">
        <f>I9+P9+Y9+AE9+AL9+AS9</f>
        <v>266</v>
      </c>
    </row>
    <row r="10" spans="2:46" ht="12.75">
      <c r="B10" s="118">
        <v>116</v>
      </c>
      <c r="C10" s="118" t="s">
        <v>40</v>
      </c>
      <c r="D10" s="119"/>
      <c r="E10" s="119"/>
      <c r="F10" s="119"/>
      <c r="G10" s="143"/>
      <c r="H10" s="143"/>
      <c r="I10" s="152">
        <f t="shared" si="6"/>
        <v>0</v>
      </c>
      <c r="J10" s="148"/>
      <c r="K10" s="58"/>
      <c r="L10" s="58"/>
      <c r="M10" s="58"/>
      <c r="N10" s="58"/>
      <c r="O10" s="153"/>
      <c r="P10" s="152">
        <f t="shared" si="0"/>
        <v>0</v>
      </c>
      <c r="Q10" s="154"/>
      <c r="R10" s="117"/>
      <c r="S10" s="117"/>
      <c r="T10" s="117"/>
      <c r="U10" s="117">
        <v>82</v>
      </c>
      <c r="V10" s="117"/>
      <c r="W10" s="155"/>
      <c r="X10" s="155"/>
      <c r="Y10" s="152">
        <f t="shared" si="1"/>
        <v>82</v>
      </c>
      <c r="Z10" s="147"/>
      <c r="AA10" s="119"/>
      <c r="AB10" s="119"/>
      <c r="AC10" s="119"/>
      <c r="AD10" s="143">
        <v>60</v>
      </c>
      <c r="AE10" s="152">
        <f t="shared" si="2"/>
        <v>60</v>
      </c>
      <c r="AF10" s="154"/>
      <c r="AG10" s="154"/>
      <c r="AH10" s="117">
        <v>30</v>
      </c>
      <c r="AI10" s="117">
        <v>18</v>
      </c>
      <c r="AJ10" s="117">
        <v>60</v>
      </c>
      <c r="AK10" s="155"/>
      <c r="AL10" s="152">
        <f t="shared" si="3"/>
        <v>108</v>
      </c>
      <c r="AM10" s="119"/>
      <c r="AN10" s="119"/>
      <c r="AO10" s="119"/>
      <c r="AP10" s="119"/>
      <c r="AQ10" s="119"/>
      <c r="AR10" s="143"/>
      <c r="AS10" s="152">
        <f t="shared" si="4"/>
        <v>0</v>
      </c>
      <c r="AT10" s="159">
        <f t="shared" si="5"/>
        <v>250</v>
      </c>
    </row>
    <row r="11" spans="2:46" ht="12.75">
      <c r="B11" s="118">
        <v>52</v>
      </c>
      <c r="C11" s="118" t="s">
        <v>32</v>
      </c>
      <c r="D11" s="119"/>
      <c r="E11" s="119">
        <v>84</v>
      </c>
      <c r="G11" s="143"/>
      <c r="H11" s="142"/>
      <c r="I11" s="152">
        <f t="shared" si="6"/>
        <v>84</v>
      </c>
      <c r="J11" s="147"/>
      <c r="K11" s="119"/>
      <c r="L11" s="119"/>
      <c r="M11" s="119"/>
      <c r="N11" s="119"/>
      <c r="O11" s="142"/>
      <c r="P11" s="152">
        <f t="shared" si="0"/>
        <v>0</v>
      </c>
      <c r="Q11" s="154"/>
      <c r="R11" s="117"/>
      <c r="S11" s="117"/>
      <c r="T11" s="117">
        <v>136</v>
      </c>
      <c r="U11" s="117"/>
      <c r="V11" s="117"/>
      <c r="W11" s="155"/>
      <c r="X11" s="155">
        <v>14</v>
      </c>
      <c r="Y11" s="152">
        <f t="shared" si="1"/>
        <v>150</v>
      </c>
      <c r="Z11" s="147"/>
      <c r="AA11" s="119"/>
      <c r="AB11" s="119"/>
      <c r="AC11" s="58"/>
      <c r="AD11" s="153"/>
      <c r="AE11" s="152">
        <f t="shared" si="2"/>
        <v>0</v>
      </c>
      <c r="AF11" s="157"/>
      <c r="AG11" s="157"/>
      <c r="AH11" s="120"/>
      <c r="AI11" s="120"/>
      <c r="AJ11" s="120"/>
      <c r="AK11" s="155"/>
      <c r="AL11" s="152">
        <f t="shared" si="3"/>
        <v>0</v>
      </c>
      <c r="AM11" s="119"/>
      <c r="AN11" s="119"/>
      <c r="AO11" s="119"/>
      <c r="AP11" s="119"/>
      <c r="AQ11" s="119"/>
      <c r="AR11" s="142"/>
      <c r="AS11" s="152">
        <f t="shared" si="4"/>
        <v>0</v>
      </c>
      <c r="AT11" s="159">
        <f t="shared" si="5"/>
        <v>234</v>
      </c>
    </row>
    <row r="12" spans="2:46" ht="12.75">
      <c r="B12" s="118">
        <v>57</v>
      </c>
      <c r="C12" s="118" t="s">
        <v>102</v>
      </c>
      <c r="D12" s="119"/>
      <c r="E12" s="119"/>
      <c r="F12" s="119"/>
      <c r="G12" s="143"/>
      <c r="H12" s="143"/>
      <c r="I12" s="152">
        <f t="shared" si="6"/>
        <v>0</v>
      </c>
      <c r="J12" s="148"/>
      <c r="K12" s="58"/>
      <c r="L12" s="58"/>
      <c r="M12" s="58"/>
      <c r="N12" s="58"/>
      <c r="O12" s="153"/>
      <c r="P12" s="152">
        <f>SUM(J12:O12)</f>
        <v>0</v>
      </c>
      <c r="Q12" s="154"/>
      <c r="R12" s="117"/>
      <c r="S12" s="117"/>
      <c r="T12" s="117">
        <v>166</v>
      </c>
      <c r="U12" s="117"/>
      <c r="V12" s="117"/>
      <c r="W12" s="155"/>
      <c r="X12" s="155">
        <v>19</v>
      </c>
      <c r="Y12" s="152">
        <f>SUM(Q12:X12)</f>
        <v>185</v>
      </c>
      <c r="Z12" s="147"/>
      <c r="AA12" s="119"/>
      <c r="AB12" s="119"/>
      <c r="AC12" s="119"/>
      <c r="AD12" s="143"/>
      <c r="AE12" s="152">
        <f>SUM(Z12:AD12)</f>
        <v>0</v>
      </c>
      <c r="AF12" s="157"/>
      <c r="AG12" s="157"/>
      <c r="AH12" s="120"/>
      <c r="AI12" s="120"/>
      <c r="AK12" s="155"/>
      <c r="AL12" s="152">
        <f>SUM(AF12:AK12)</f>
        <v>0</v>
      </c>
      <c r="AM12" s="119"/>
      <c r="AN12" s="119"/>
      <c r="AO12" s="119"/>
      <c r="AP12" s="119"/>
      <c r="AQ12" s="119"/>
      <c r="AR12" s="143"/>
      <c r="AS12" s="152">
        <f>SUM(AM12:AR12)</f>
        <v>0</v>
      </c>
      <c r="AT12" s="159">
        <f>I12+P12+Y12+AE12+AL12+AS12</f>
        <v>185</v>
      </c>
    </row>
    <row r="13" spans="2:46" ht="12.75">
      <c r="B13" s="118">
        <v>12</v>
      </c>
      <c r="C13" s="118" t="s">
        <v>15</v>
      </c>
      <c r="D13" s="119"/>
      <c r="E13" s="119"/>
      <c r="F13" s="119"/>
      <c r="G13" s="143"/>
      <c r="H13" s="142"/>
      <c r="I13" s="152">
        <f t="shared" si="6"/>
        <v>0</v>
      </c>
      <c r="J13" s="147">
        <v>14</v>
      </c>
      <c r="K13" s="119"/>
      <c r="L13" s="119">
        <v>84</v>
      </c>
      <c r="M13" s="119"/>
      <c r="N13" s="119">
        <v>26</v>
      </c>
      <c r="O13" s="142"/>
      <c r="P13" s="152">
        <f t="shared" si="0"/>
        <v>124</v>
      </c>
      <c r="Q13" s="154">
        <v>44</v>
      </c>
      <c r="R13" s="117"/>
      <c r="S13" s="117"/>
      <c r="T13" s="117"/>
      <c r="U13" s="117"/>
      <c r="V13" s="117"/>
      <c r="W13" s="155"/>
      <c r="X13" s="155"/>
      <c r="Y13" s="152">
        <f t="shared" si="1"/>
        <v>44</v>
      </c>
      <c r="Z13" s="147"/>
      <c r="AA13" s="119"/>
      <c r="AB13" s="119"/>
      <c r="AC13" s="58"/>
      <c r="AD13" s="156"/>
      <c r="AE13" s="152">
        <f t="shared" si="2"/>
        <v>0</v>
      </c>
      <c r="AF13" s="157"/>
      <c r="AG13" s="157"/>
      <c r="AH13" s="120"/>
      <c r="AI13" s="120"/>
      <c r="AJ13" s="120"/>
      <c r="AK13" s="155"/>
      <c r="AL13" s="152">
        <f t="shared" si="3"/>
        <v>0</v>
      </c>
      <c r="AM13" s="119"/>
      <c r="AN13" s="119"/>
      <c r="AO13" s="119"/>
      <c r="AP13" s="119"/>
      <c r="AQ13" s="119"/>
      <c r="AR13" s="142"/>
      <c r="AS13" s="152">
        <f t="shared" si="4"/>
        <v>0</v>
      </c>
      <c r="AT13" s="159">
        <f t="shared" si="5"/>
        <v>168</v>
      </c>
    </row>
    <row r="14" spans="2:46" ht="12.75">
      <c r="B14" s="118">
        <v>42</v>
      </c>
      <c r="C14" s="118" t="s">
        <v>24</v>
      </c>
      <c r="D14" s="119"/>
      <c r="E14" s="119">
        <v>144</v>
      </c>
      <c r="G14" s="143"/>
      <c r="H14" s="143"/>
      <c r="I14" s="152">
        <f t="shared" si="6"/>
        <v>144</v>
      </c>
      <c r="J14" s="148"/>
      <c r="K14" s="58"/>
      <c r="L14" s="131">
        <v>24</v>
      </c>
      <c r="M14" s="131"/>
      <c r="N14" s="58"/>
      <c r="O14" s="153"/>
      <c r="P14" s="152">
        <f t="shared" si="0"/>
        <v>24</v>
      </c>
      <c r="Q14" s="154"/>
      <c r="R14" s="117"/>
      <c r="S14" s="117"/>
      <c r="T14" s="117"/>
      <c r="U14" s="117"/>
      <c r="V14" s="117"/>
      <c r="W14" s="155"/>
      <c r="X14" s="155"/>
      <c r="Y14" s="152">
        <f t="shared" si="1"/>
        <v>0</v>
      </c>
      <c r="Z14" s="147"/>
      <c r="AA14" s="119"/>
      <c r="AB14" s="119"/>
      <c r="AC14" s="119"/>
      <c r="AD14" s="143"/>
      <c r="AE14" s="152">
        <f t="shared" si="2"/>
        <v>0</v>
      </c>
      <c r="AF14" s="157"/>
      <c r="AG14" s="157"/>
      <c r="AH14" s="120"/>
      <c r="AI14" s="120"/>
      <c r="AJ14" s="120"/>
      <c r="AK14" s="155"/>
      <c r="AL14" s="152">
        <f t="shared" si="3"/>
        <v>0</v>
      </c>
      <c r="AM14" s="119"/>
      <c r="AN14" s="119"/>
      <c r="AO14" s="119"/>
      <c r="AP14" s="119"/>
      <c r="AQ14" s="119"/>
      <c r="AR14" s="143"/>
      <c r="AS14" s="152">
        <f t="shared" si="4"/>
        <v>0</v>
      </c>
      <c r="AT14" s="159">
        <f t="shared" si="5"/>
        <v>168</v>
      </c>
    </row>
    <row r="15" spans="2:46" ht="12.75">
      <c r="B15" s="118">
        <v>121</v>
      </c>
      <c r="C15" s="118" t="s">
        <v>42</v>
      </c>
      <c r="D15" s="119">
        <v>26</v>
      </c>
      <c r="E15" s="119">
        <v>96</v>
      </c>
      <c r="F15" s="119"/>
      <c r="G15" s="119">
        <v>24</v>
      </c>
      <c r="H15" s="143"/>
      <c r="I15" s="152">
        <f t="shared" si="6"/>
        <v>146</v>
      </c>
      <c r="J15" s="148"/>
      <c r="K15" s="117"/>
      <c r="L15" s="58"/>
      <c r="M15" s="131"/>
      <c r="N15" s="58"/>
      <c r="O15" s="153"/>
      <c r="P15" s="152">
        <f t="shared" si="0"/>
        <v>0</v>
      </c>
      <c r="Q15" s="154"/>
      <c r="R15" s="117"/>
      <c r="S15" s="117"/>
      <c r="T15" s="117"/>
      <c r="U15" s="117"/>
      <c r="V15" s="117"/>
      <c r="W15" s="155"/>
      <c r="X15" s="155"/>
      <c r="Y15" s="152">
        <f t="shared" si="1"/>
        <v>0</v>
      </c>
      <c r="Z15" s="147"/>
      <c r="AA15" s="119"/>
      <c r="AB15" s="119"/>
      <c r="AC15" s="119"/>
      <c r="AD15" s="143"/>
      <c r="AE15" s="152">
        <f t="shared" si="2"/>
        <v>0</v>
      </c>
      <c r="AF15" s="154"/>
      <c r="AG15" s="154"/>
      <c r="AH15" s="117"/>
      <c r="AI15" s="117"/>
      <c r="AJ15" s="117"/>
      <c r="AK15" s="155"/>
      <c r="AL15" s="152">
        <f t="shared" si="3"/>
        <v>0</v>
      </c>
      <c r="AM15" s="119"/>
      <c r="AN15" s="119"/>
      <c r="AO15" s="119"/>
      <c r="AP15" s="119"/>
      <c r="AQ15" s="119"/>
      <c r="AR15" s="143"/>
      <c r="AS15" s="152">
        <f t="shared" si="4"/>
        <v>0</v>
      </c>
      <c r="AT15" s="159">
        <f t="shared" si="5"/>
        <v>146</v>
      </c>
    </row>
    <row r="16" spans="2:46" ht="12.75">
      <c r="B16" s="118">
        <v>185</v>
      </c>
      <c r="C16" s="118" t="s">
        <v>133</v>
      </c>
      <c r="D16" s="119"/>
      <c r="E16" s="119"/>
      <c r="F16" s="119"/>
      <c r="G16" s="143"/>
      <c r="H16" s="142"/>
      <c r="I16" s="152">
        <f t="shared" si="6"/>
        <v>0</v>
      </c>
      <c r="J16" s="147"/>
      <c r="K16" s="119"/>
      <c r="L16" s="119"/>
      <c r="M16" s="119"/>
      <c r="N16" s="119"/>
      <c r="O16" s="142"/>
      <c r="P16" s="152">
        <f>SUM(J16:O16)</f>
        <v>0</v>
      </c>
      <c r="Q16" s="154"/>
      <c r="R16" s="117"/>
      <c r="S16" s="117"/>
      <c r="T16" s="117"/>
      <c r="U16" s="117"/>
      <c r="V16" s="117"/>
      <c r="W16" s="155"/>
      <c r="X16" s="155"/>
      <c r="Y16" s="152">
        <f>SUM(Q16:X16)</f>
        <v>0</v>
      </c>
      <c r="Z16" s="147"/>
      <c r="AA16" s="119"/>
      <c r="AB16" s="119">
        <v>66</v>
      </c>
      <c r="AC16" s="58"/>
      <c r="AD16" s="156">
        <v>57</v>
      </c>
      <c r="AE16" s="152">
        <f>SUM(Z16:AD16)</f>
        <v>123</v>
      </c>
      <c r="AF16" s="157"/>
      <c r="AG16" s="157"/>
      <c r="AH16" s="120">
        <v>15</v>
      </c>
      <c r="AI16" s="120"/>
      <c r="AJ16" s="120"/>
      <c r="AK16" s="155"/>
      <c r="AL16" s="152">
        <f>SUM(AF16:AK16)</f>
        <v>15</v>
      </c>
      <c r="AM16" s="119"/>
      <c r="AN16" s="119"/>
      <c r="AO16" s="119"/>
      <c r="AP16" s="119"/>
      <c r="AQ16" s="119"/>
      <c r="AR16" s="142"/>
      <c r="AS16" s="152">
        <f>SUM(AM16:AR16)</f>
        <v>0</v>
      </c>
      <c r="AT16" s="159">
        <f>I16+P16+Y16+AE16+AL16+AS16</f>
        <v>138</v>
      </c>
    </row>
    <row r="17" spans="2:46" ht="12.75">
      <c r="B17" s="118">
        <v>60</v>
      </c>
      <c r="C17" s="118" t="s">
        <v>34</v>
      </c>
      <c r="D17" s="119"/>
      <c r="E17" s="119"/>
      <c r="F17" s="119"/>
      <c r="G17" s="119"/>
      <c r="H17" s="142"/>
      <c r="I17" s="152">
        <f t="shared" si="6"/>
        <v>0</v>
      </c>
      <c r="J17" s="147"/>
      <c r="K17" s="119"/>
      <c r="L17" s="119"/>
      <c r="M17" s="119"/>
      <c r="N17" s="119"/>
      <c r="O17" s="142"/>
      <c r="P17" s="152">
        <f>SUM(J17:O17)</f>
        <v>0</v>
      </c>
      <c r="Q17" s="154"/>
      <c r="R17" s="117"/>
      <c r="S17" s="117"/>
      <c r="T17" s="117"/>
      <c r="U17" s="117"/>
      <c r="V17" s="117"/>
      <c r="W17" s="155"/>
      <c r="X17" s="155"/>
      <c r="Y17" s="152">
        <f>SUM(Q17:X17)</f>
        <v>0</v>
      </c>
      <c r="AA17" s="119"/>
      <c r="AB17" s="147">
        <v>126</v>
      </c>
      <c r="AC17" s="58"/>
      <c r="AD17" s="153"/>
      <c r="AE17" s="152">
        <f>SUM(AA17:AD17)</f>
        <v>126</v>
      </c>
      <c r="AF17" s="157"/>
      <c r="AG17" s="157"/>
      <c r="AH17" s="120"/>
      <c r="AI17" s="120"/>
      <c r="AJ17" s="120"/>
      <c r="AK17" s="155"/>
      <c r="AL17" s="152">
        <f>SUM(AF17:AK17)</f>
        <v>0</v>
      </c>
      <c r="AM17" s="119"/>
      <c r="AN17" s="119"/>
      <c r="AO17" s="119"/>
      <c r="AP17" s="119"/>
      <c r="AQ17" s="119"/>
      <c r="AR17" s="142"/>
      <c r="AS17" s="152">
        <f>SUM(AM17:AR17)</f>
        <v>0</v>
      </c>
      <c r="AT17" s="159">
        <f>I17+P17+Y17+AE17+AL17+AS17</f>
        <v>126</v>
      </c>
    </row>
    <row r="18" spans="2:46" ht="12.75">
      <c r="B18" s="118">
        <v>132</v>
      </c>
      <c r="C18" s="118" t="s">
        <v>43</v>
      </c>
      <c r="D18" s="119"/>
      <c r="E18" s="119"/>
      <c r="F18" s="119"/>
      <c r="G18" s="143"/>
      <c r="H18" s="143"/>
      <c r="I18" s="152">
        <f t="shared" si="6"/>
        <v>0</v>
      </c>
      <c r="J18" s="148"/>
      <c r="K18" s="119"/>
      <c r="L18" s="119"/>
      <c r="M18" s="119"/>
      <c r="N18" s="58"/>
      <c r="O18" s="153"/>
      <c r="P18" s="152">
        <f t="shared" si="0"/>
        <v>0</v>
      </c>
      <c r="Q18" s="154"/>
      <c r="R18" s="117"/>
      <c r="S18" s="117"/>
      <c r="T18" s="117"/>
      <c r="U18" s="117"/>
      <c r="V18" s="117"/>
      <c r="W18" s="155"/>
      <c r="X18" s="155"/>
      <c r="Y18" s="152">
        <f t="shared" si="1"/>
        <v>0</v>
      </c>
      <c r="Z18" s="147"/>
      <c r="AA18" s="119"/>
      <c r="AB18" s="119"/>
      <c r="AC18" s="119"/>
      <c r="AD18" s="143">
        <v>60</v>
      </c>
      <c r="AE18" s="152">
        <f t="shared" si="2"/>
        <v>60</v>
      </c>
      <c r="AF18" s="154"/>
      <c r="AG18" s="154"/>
      <c r="AH18" s="117">
        <v>54</v>
      </c>
      <c r="AI18" s="117"/>
      <c r="AJ18" s="117"/>
      <c r="AK18" s="158"/>
      <c r="AL18" s="152">
        <f t="shared" si="3"/>
        <v>54</v>
      </c>
      <c r="AM18" s="119"/>
      <c r="AN18" s="119"/>
      <c r="AO18" s="119"/>
      <c r="AP18" s="119"/>
      <c r="AQ18" s="119"/>
      <c r="AR18" s="143"/>
      <c r="AS18" s="152">
        <f t="shared" si="4"/>
        <v>0</v>
      </c>
      <c r="AT18" s="159">
        <f t="shared" si="5"/>
        <v>114</v>
      </c>
    </row>
    <row r="19" spans="2:46" ht="12.75">
      <c r="B19" s="118">
        <v>23</v>
      </c>
      <c r="C19" s="118" t="s">
        <v>144</v>
      </c>
      <c r="D19" s="142">
        <v>74</v>
      </c>
      <c r="E19" s="119"/>
      <c r="F19" s="119"/>
      <c r="G19" s="119"/>
      <c r="H19" s="144"/>
      <c r="I19" s="152">
        <f>SUM(D19:G19)</f>
        <v>74</v>
      </c>
      <c r="J19" s="147"/>
      <c r="K19" s="119"/>
      <c r="L19" s="119"/>
      <c r="M19" s="119"/>
      <c r="N19" s="119"/>
      <c r="O19" s="142"/>
      <c r="P19" s="152">
        <f aca="true" t="shared" si="7" ref="P19:P25">SUM(J19:O19)</f>
        <v>0</v>
      </c>
      <c r="Q19" s="154"/>
      <c r="R19" s="117"/>
      <c r="S19" s="117"/>
      <c r="T19" s="117"/>
      <c r="U19" s="117"/>
      <c r="V19" s="117"/>
      <c r="W19" s="155"/>
      <c r="X19" s="155"/>
      <c r="Y19" s="152">
        <f aca="true" t="shared" si="8" ref="Y19:Y25">SUM(Q19:X19)</f>
        <v>0</v>
      </c>
      <c r="Z19" s="147"/>
      <c r="AA19" s="119"/>
      <c r="AB19" s="119"/>
      <c r="AC19" s="58"/>
      <c r="AD19" s="153"/>
      <c r="AE19" s="152">
        <f aca="true" t="shared" si="9" ref="AE19:AE25">SUM(Z19:AD19)</f>
        <v>0</v>
      </c>
      <c r="AF19" s="157"/>
      <c r="AG19" s="157"/>
      <c r="AH19" s="120"/>
      <c r="AI19" s="120"/>
      <c r="AJ19" s="120"/>
      <c r="AK19" s="155"/>
      <c r="AL19" s="152">
        <f aca="true" t="shared" si="10" ref="AL19:AL25">SUM(AF19:AK19)</f>
        <v>0</v>
      </c>
      <c r="AM19" s="119"/>
      <c r="AN19" s="119"/>
      <c r="AO19" s="119"/>
      <c r="AP19" s="119"/>
      <c r="AQ19" s="119"/>
      <c r="AR19" s="142"/>
      <c r="AS19" s="152">
        <f aca="true" t="shared" si="11" ref="AS19:AS25">SUM(AM19:AR19)</f>
        <v>0</v>
      </c>
      <c r="AT19" s="159">
        <f aca="true" t="shared" si="12" ref="AT19:AT26">I19+P19+Y19+AE19+AL19+AS19</f>
        <v>74</v>
      </c>
    </row>
    <row r="20" spans="2:46" ht="12.75">
      <c r="B20" s="118">
        <v>30</v>
      </c>
      <c r="C20" s="118" t="s">
        <v>63</v>
      </c>
      <c r="D20" s="119"/>
      <c r="E20" s="119"/>
      <c r="F20" s="119"/>
      <c r="G20" s="143"/>
      <c r="H20" s="142"/>
      <c r="I20" s="152">
        <f aca="true" t="shared" si="13" ref="I20:I25">SUM(D20:H20)</f>
        <v>0</v>
      </c>
      <c r="J20" s="147"/>
      <c r="K20" s="119"/>
      <c r="L20" s="119"/>
      <c r="M20" s="119"/>
      <c r="N20" s="119"/>
      <c r="O20" s="142"/>
      <c r="P20" s="152">
        <f t="shared" si="7"/>
        <v>0</v>
      </c>
      <c r="Q20" s="154"/>
      <c r="R20" s="117"/>
      <c r="S20" s="117"/>
      <c r="T20" s="117"/>
      <c r="U20" s="117"/>
      <c r="V20" s="117"/>
      <c r="W20" s="155"/>
      <c r="X20" s="155"/>
      <c r="Y20" s="152">
        <f t="shared" si="8"/>
        <v>0</v>
      </c>
      <c r="Z20" s="147"/>
      <c r="AA20" s="119"/>
      <c r="AB20" s="119"/>
      <c r="AC20" s="58"/>
      <c r="AD20" s="156">
        <v>33</v>
      </c>
      <c r="AE20" s="152">
        <f t="shared" si="9"/>
        <v>33</v>
      </c>
      <c r="AF20" s="157"/>
      <c r="AG20" s="157"/>
      <c r="AH20" s="120">
        <v>15</v>
      </c>
      <c r="AI20" s="120"/>
      <c r="AJ20" s="120"/>
      <c r="AK20" s="155"/>
      <c r="AL20" s="152">
        <f t="shared" si="10"/>
        <v>15</v>
      </c>
      <c r="AM20" s="119"/>
      <c r="AN20" s="119"/>
      <c r="AO20" s="119"/>
      <c r="AP20" s="119"/>
      <c r="AQ20" s="119"/>
      <c r="AR20" s="142"/>
      <c r="AS20" s="152">
        <f t="shared" si="11"/>
        <v>0</v>
      </c>
      <c r="AT20" s="159">
        <f t="shared" si="12"/>
        <v>48</v>
      </c>
    </row>
    <row r="21" spans="2:46" ht="12.75">
      <c r="B21" s="118">
        <v>108</v>
      </c>
      <c r="C21" s="118" t="s">
        <v>90</v>
      </c>
      <c r="D21" s="119"/>
      <c r="E21" s="119"/>
      <c r="F21" s="119"/>
      <c r="G21" s="119"/>
      <c r="H21" s="142"/>
      <c r="I21" s="152">
        <f t="shared" si="13"/>
        <v>0</v>
      </c>
      <c r="J21" s="147"/>
      <c r="K21" s="119"/>
      <c r="L21" s="119"/>
      <c r="M21" s="119"/>
      <c r="N21" s="119"/>
      <c r="O21" s="142"/>
      <c r="P21" s="152">
        <f t="shared" si="7"/>
        <v>0</v>
      </c>
      <c r="Q21" s="154"/>
      <c r="R21" s="117"/>
      <c r="S21" s="117"/>
      <c r="U21" s="59"/>
      <c r="V21" s="59"/>
      <c r="W21" s="144"/>
      <c r="X21" s="155">
        <v>31</v>
      </c>
      <c r="Y21" s="152">
        <f t="shared" si="8"/>
        <v>31</v>
      </c>
      <c r="Z21" s="147"/>
      <c r="AA21" s="119"/>
      <c r="AB21" s="119"/>
      <c r="AC21" s="58"/>
      <c r="AD21" s="153"/>
      <c r="AE21" s="152">
        <f t="shared" si="9"/>
        <v>0</v>
      </c>
      <c r="AF21" s="157"/>
      <c r="AG21" s="157"/>
      <c r="AH21" s="120"/>
      <c r="AI21" s="120"/>
      <c r="AJ21" s="120"/>
      <c r="AK21" s="155"/>
      <c r="AL21" s="152">
        <f t="shared" si="10"/>
        <v>0</v>
      </c>
      <c r="AM21" s="119"/>
      <c r="AN21" s="119"/>
      <c r="AO21" s="119"/>
      <c r="AP21" s="119"/>
      <c r="AQ21" s="119"/>
      <c r="AR21" s="142"/>
      <c r="AS21" s="152">
        <f t="shared" si="11"/>
        <v>0</v>
      </c>
      <c r="AT21" s="159">
        <f t="shared" si="12"/>
        <v>31</v>
      </c>
    </row>
    <row r="22" spans="2:46" ht="12.75">
      <c r="B22" s="118">
        <v>39</v>
      </c>
      <c r="C22" s="118" t="s">
        <v>23</v>
      </c>
      <c r="D22" s="119"/>
      <c r="E22" s="119"/>
      <c r="F22" s="119"/>
      <c r="G22" s="143"/>
      <c r="H22" s="142"/>
      <c r="I22" s="152">
        <f t="shared" si="13"/>
        <v>0</v>
      </c>
      <c r="J22" s="147"/>
      <c r="K22" s="119"/>
      <c r="L22" s="119"/>
      <c r="M22" s="119"/>
      <c r="N22" s="119"/>
      <c r="O22" s="142"/>
      <c r="P22" s="152">
        <f t="shared" si="7"/>
        <v>0</v>
      </c>
      <c r="Q22" s="154"/>
      <c r="R22" s="117"/>
      <c r="S22" s="117"/>
      <c r="T22" s="117"/>
      <c r="U22" s="117"/>
      <c r="V22" s="117"/>
      <c r="W22" s="155"/>
      <c r="X22" s="155"/>
      <c r="Y22" s="152">
        <f t="shared" si="8"/>
        <v>0</v>
      </c>
      <c r="Z22" s="147">
        <v>30</v>
      </c>
      <c r="AA22" s="119"/>
      <c r="AB22" s="119"/>
      <c r="AC22" s="58"/>
      <c r="AD22" s="156"/>
      <c r="AE22" s="152">
        <f t="shared" si="9"/>
        <v>30</v>
      </c>
      <c r="AF22" s="157"/>
      <c r="AG22" s="157"/>
      <c r="AH22" s="120"/>
      <c r="AI22" s="120"/>
      <c r="AJ22" s="120"/>
      <c r="AK22" s="155"/>
      <c r="AL22" s="152">
        <f t="shared" si="10"/>
        <v>0</v>
      </c>
      <c r="AM22" s="119"/>
      <c r="AN22" s="119"/>
      <c r="AO22" s="119"/>
      <c r="AP22" s="119"/>
      <c r="AQ22" s="119"/>
      <c r="AR22" s="142"/>
      <c r="AS22" s="152">
        <f t="shared" si="11"/>
        <v>0</v>
      </c>
      <c r="AT22" s="159">
        <f>I22+P22+Y22+AE22+AL22+AS22</f>
        <v>30</v>
      </c>
    </row>
    <row r="23" spans="2:46" ht="12.75">
      <c r="B23" s="118">
        <v>63</v>
      </c>
      <c r="C23" s="118" t="s">
        <v>76</v>
      </c>
      <c r="D23" s="119"/>
      <c r="E23" s="119"/>
      <c r="F23" s="119"/>
      <c r="G23" s="143"/>
      <c r="H23" s="142"/>
      <c r="I23" s="152">
        <f t="shared" si="13"/>
        <v>0</v>
      </c>
      <c r="J23" s="147"/>
      <c r="K23" s="119"/>
      <c r="L23" s="119"/>
      <c r="M23" s="119"/>
      <c r="N23" s="119"/>
      <c r="O23" s="142"/>
      <c r="P23" s="152">
        <f t="shared" si="7"/>
        <v>0</v>
      </c>
      <c r="Q23" s="154"/>
      <c r="R23" s="117"/>
      <c r="S23" s="117"/>
      <c r="T23" s="117"/>
      <c r="U23" s="117"/>
      <c r="V23" s="117"/>
      <c r="W23" s="155"/>
      <c r="X23" s="155"/>
      <c r="Y23" s="152">
        <f t="shared" si="8"/>
        <v>0</v>
      </c>
      <c r="Z23" s="147"/>
      <c r="AA23" s="119"/>
      <c r="AB23" s="119"/>
      <c r="AC23" s="58"/>
      <c r="AD23" s="153"/>
      <c r="AE23" s="152">
        <f t="shared" si="9"/>
        <v>0</v>
      </c>
      <c r="AF23" s="157">
        <v>26</v>
      </c>
      <c r="AG23" s="157"/>
      <c r="AH23" s="120"/>
      <c r="AI23" s="120"/>
      <c r="AJ23" s="120"/>
      <c r="AK23" s="155"/>
      <c r="AL23" s="152">
        <f t="shared" si="10"/>
        <v>26</v>
      </c>
      <c r="AM23" s="119"/>
      <c r="AN23" s="119"/>
      <c r="AO23" s="119"/>
      <c r="AP23" s="119"/>
      <c r="AQ23" s="119"/>
      <c r="AR23" s="142"/>
      <c r="AS23" s="152">
        <f t="shared" si="11"/>
        <v>0</v>
      </c>
      <c r="AT23" s="159">
        <f>I23+P23+Y23+AE23+AL23+AS23</f>
        <v>26</v>
      </c>
    </row>
    <row r="24" spans="2:46" ht="12.75">
      <c r="B24" s="118">
        <v>129</v>
      </c>
      <c r="C24" s="118" t="s">
        <v>129</v>
      </c>
      <c r="D24" s="119"/>
      <c r="E24" s="119"/>
      <c r="F24" s="119"/>
      <c r="G24" s="143">
        <v>24</v>
      </c>
      <c r="H24" s="142"/>
      <c r="I24" s="152">
        <f t="shared" si="13"/>
        <v>24</v>
      </c>
      <c r="J24" s="147"/>
      <c r="K24" s="119"/>
      <c r="L24" s="119"/>
      <c r="M24" s="119"/>
      <c r="N24" s="119"/>
      <c r="O24" s="142"/>
      <c r="P24" s="152">
        <f t="shared" si="7"/>
        <v>0</v>
      </c>
      <c r="Q24" s="154"/>
      <c r="R24" s="117"/>
      <c r="S24" s="117"/>
      <c r="T24" s="117"/>
      <c r="U24" s="117"/>
      <c r="V24" s="117"/>
      <c r="W24" s="155"/>
      <c r="X24" s="155"/>
      <c r="Y24" s="152">
        <f t="shared" si="8"/>
        <v>0</v>
      </c>
      <c r="Z24" s="147"/>
      <c r="AA24" s="119"/>
      <c r="AB24" s="119"/>
      <c r="AC24" s="58"/>
      <c r="AD24" s="153"/>
      <c r="AE24" s="152">
        <f t="shared" si="9"/>
        <v>0</v>
      </c>
      <c r="AF24" s="157"/>
      <c r="AG24" s="157"/>
      <c r="AH24" s="120"/>
      <c r="AI24" s="120"/>
      <c r="AJ24" s="120"/>
      <c r="AK24" s="155"/>
      <c r="AL24" s="152">
        <f t="shared" si="10"/>
        <v>0</v>
      </c>
      <c r="AM24" s="119"/>
      <c r="AN24" s="119"/>
      <c r="AO24" s="119"/>
      <c r="AP24" s="119"/>
      <c r="AQ24" s="119"/>
      <c r="AR24" s="142"/>
      <c r="AS24" s="152">
        <f t="shared" si="11"/>
        <v>0</v>
      </c>
      <c r="AT24" s="159">
        <f>I24+P24+Y24+AE24+AL24+AS24</f>
        <v>24</v>
      </c>
    </row>
    <row r="25" spans="2:46" ht="12.75">
      <c r="B25" s="118">
        <v>64</v>
      </c>
      <c r="C25" s="59" t="s">
        <v>35</v>
      </c>
      <c r="D25" s="59"/>
      <c r="E25" s="59"/>
      <c r="F25" s="59"/>
      <c r="G25" s="59"/>
      <c r="H25" s="144"/>
      <c r="I25" s="152">
        <f t="shared" si="13"/>
        <v>0</v>
      </c>
      <c r="J25" s="149"/>
      <c r="K25" s="59"/>
      <c r="L25" s="59"/>
      <c r="M25" s="59"/>
      <c r="N25" s="59"/>
      <c r="O25" s="144"/>
      <c r="P25" s="152">
        <f t="shared" si="7"/>
        <v>0</v>
      </c>
      <c r="Q25" s="149"/>
      <c r="R25" s="59"/>
      <c r="S25" s="59"/>
      <c r="T25" s="59"/>
      <c r="U25" s="59"/>
      <c r="V25" s="59"/>
      <c r="W25" s="144"/>
      <c r="X25" s="189">
        <v>19</v>
      </c>
      <c r="Y25" s="152">
        <f t="shared" si="8"/>
        <v>19</v>
      </c>
      <c r="Z25" s="149"/>
      <c r="AA25" s="59"/>
      <c r="AB25" s="59"/>
      <c r="AC25" s="59"/>
      <c r="AD25" s="144"/>
      <c r="AE25" s="152">
        <f t="shared" si="9"/>
        <v>0</v>
      </c>
      <c r="AF25" s="149"/>
      <c r="AG25" s="149"/>
      <c r="AH25" s="59"/>
      <c r="AI25" s="59"/>
      <c r="AJ25" s="120"/>
      <c r="AK25" s="144"/>
      <c r="AL25" s="152">
        <f t="shared" si="10"/>
        <v>0</v>
      </c>
      <c r="AM25" s="59"/>
      <c r="AN25" s="59"/>
      <c r="AO25" s="59"/>
      <c r="AP25" s="59"/>
      <c r="AQ25" s="59"/>
      <c r="AR25" s="144"/>
      <c r="AS25" s="152">
        <f t="shared" si="11"/>
        <v>0</v>
      </c>
      <c r="AT25" s="159">
        <f>I25+P25+Y25+AE25+AL25+AS25</f>
        <v>19</v>
      </c>
    </row>
    <row r="26" spans="2:46" ht="12.75">
      <c r="B26" s="59"/>
      <c r="C26" s="59"/>
      <c r="D26" s="130">
        <f aca="true" t="shared" si="14" ref="D26:Q26">SUM(D4:D25)</f>
        <v>126</v>
      </c>
      <c r="E26" s="130">
        <f t="shared" si="14"/>
        <v>324</v>
      </c>
      <c r="F26" s="130">
        <f t="shared" si="14"/>
        <v>168</v>
      </c>
      <c r="G26" s="130">
        <f t="shared" si="14"/>
        <v>108</v>
      </c>
      <c r="H26" s="145">
        <f t="shared" si="14"/>
        <v>282</v>
      </c>
      <c r="I26" s="209">
        <f t="shared" si="14"/>
        <v>1008</v>
      </c>
      <c r="J26" s="150">
        <f t="shared" si="14"/>
        <v>90</v>
      </c>
      <c r="K26" s="130">
        <f t="shared" si="14"/>
        <v>0</v>
      </c>
      <c r="L26" s="130">
        <f t="shared" si="14"/>
        <v>108</v>
      </c>
      <c r="M26" s="130">
        <f t="shared" si="14"/>
        <v>288</v>
      </c>
      <c r="N26" s="130">
        <f t="shared" si="14"/>
        <v>108</v>
      </c>
      <c r="O26" s="145">
        <f t="shared" si="14"/>
        <v>222</v>
      </c>
      <c r="P26" s="203">
        <f t="shared" si="14"/>
        <v>816</v>
      </c>
      <c r="Q26" s="150">
        <f t="shared" si="14"/>
        <v>248</v>
      </c>
      <c r="R26" s="130">
        <f>SUM(R7:R25)</f>
        <v>0</v>
      </c>
      <c r="S26" s="130">
        <f>SUM(S7:S25)</f>
        <v>0</v>
      </c>
      <c r="T26" s="130">
        <f aca="true" t="shared" si="15" ref="T26:AS26">SUM(T4:T25)</f>
        <v>372</v>
      </c>
      <c r="U26" s="130">
        <f t="shared" si="15"/>
        <v>408</v>
      </c>
      <c r="V26" s="130">
        <f t="shared" si="15"/>
        <v>330</v>
      </c>
      <c r="W26" s="130">
        <f t="shared" si="15"/>
        <v>30</v>
      </c>
      <c r="X26" s="145">
        <f t="shared" si="15"/>
        <v>114</v>
      </c>
      <c r="Y26" s="203">
        <f t="shared" si="15"/>
        <v>1502</v>
      </c>
      <c r="Z26" s="150">
        <f t="shared" si="15"/>
        <v>222</v>
      </c>
      <c r="AA26" s="130">
        <f t="shared" si="15"/>
        <v>176</v>
      </c>
      <c r="AB26" s="130">
        <f t="shared" si="15"/>
        <v>306</v>
      </c>
      <c r="AC26" s="130">
        <f t="shared" si="15"/>
        <v>258</v>
      </c>
      <c r="AD26" s="145">
        <f t="shared" si="15"/>
        <v>210</v>
      </c>
      <c r="AE26" s="203">
        <f t="shared" si="15"/>
        <v>1172</v>
      </c>
      <c r="AF26" s="150">
        <f t="shared" si="15"/>
        <v>106</v>
      </c>
      <c r="AG26" s="150">
        <f t="shared" si="15"/>
        <v>0</v>
      </c>
      <c r="AH26" s="130">
        <f t="shared" si="15"/>
        <v>198</v>
      </c>
      <c r="AI26" s="130">
        <f t="shared" si="15"/>
        <v>290</v>
      </c>
      <c r="AJ26" s="130">
        <f t="shared" si="15"/>
        <v>168</v>
      </c>
      <c r="AK26" s="145">
        <f t="shared" si="15"/>
        <v>274</v>
      </c>
      <c r="AL26" s="203">
        <f t="shared" si="15"/>
        <v>1036</v>
      </c>
      <c r="AM26" s="130">
        <f t="shared" si="15"/>
        <v>246</v>
      </c>
      <c r="AN26" s="130">
        <f t="shared" si="15"/>
        <v>0</v>
      </c>
      <c r="AO26" s="130">
        <f t="shared" si="15"/>
        <v>0</v>
      </c>
      <c r="AP26" s="130">
        <f t="shared" si="15"/>
        <v>168</v>
      </c>
      <c r="AQ26" s="130">
        <f t="shared" si="15"/>
        <v>0</v>
      </c>
      <c r="AR26" s="130">
        <f t="shared" si="15"/>
        <v>132</v>
      </c>
      <c r="AS26" s="203">
        <f t="shared" si="15"/>
        <v>546</v>
      </c>
      <c r="AT26" s="159">
        <f t="shared" si="12"/>
        <v>6080</v>
      </c>
    </row>
    <row r="28" spans="4:36" ht="15">
      <c r="D28" s="127"/>
      <c r="H28" s="128"/>
      <c r="N28" s="274" t="s">
        <v>120</v>
      </c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</row>
    <row r="30" spans="4:9" ht="15">
      <c r="D30" s="127"/>
      <c r="H30" s="129"/>
      <c r="I30" s="129"/>
    </row>
    <row r="31" ht="15" customHeight="1">
      <c r="Q31" s="23" t="s">
        <v>86</v>
      </c>
    </row>
    <row r="32" spans="1:38" ht="12.75">
      <c r="A32" s="24" t="s">
        <v>86</v>
      </c>
      <c r="B32" s="23" t="s">
        <v>128</v>
      </c>
      <c r="C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</row>
    <row r="33" ht="12.75">
      <c r="B33" s="24"/>
    </row>
    <row r="34" spans="4:7" ht="12.75">
      <c r="D34" s="23"/>
      <c r="E34" s="23"/>
      <c r="F34" s="23"/>
      <c r="G34" s="23"/>
    </row>
  </sheetData>
  <sheetProtection/>
  <mergeCells count="11">
    <mergeCell ref="J2:P2"/>
    <mergeCell ref="Q2:Y2"/>
    <mergeCell ref="AT2:AT3"/>
    <mergeCell ref="Z2:AE2"/>
    <mergeCell ref="AM2:AS2"/>
    <mergeCell ref="N28:AJ28"/>
    <mergeCell ref="B1:AL1"/>
    <mergeCell ref="AF2:AL2"/>
    <mergeCell ref="B2:B3"/>
    <mergeCell ref="C2:C3"/>
    <mergeCell ref="D2:I2"/>
  </mergeCells>
  <printOptions horizontalCentered="1"/>
  <pageMargins left="0.1968503937007874" right="0.1968503937007874" top="0.7874015748031497" bottom="0.7874015748031497" header="0.5118110236220472" footer="0.5118110236220472"/>
  <pageSetup horizontalDpi="180" verticalDpi="18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2"/>
  <sheetViews>
    <sheetView zoomScalePageLayoutView="0" workbookViewId="0" topLeftCell="A1">
      <selection activeCell="D6" sqref="D6"/>
    </sheetView>
  </sheetViews>
  <sheetFormatPr defaultColWidth="8.875" defaultRowHeight="12.75"/>
  <cols>
    <col min="1" max="1" width="3.75390625" style="7" customWidth="1"/>
    <col min="2" max="2" width="4.125" style="10" customWidth="1"/>
    <col min="3" max="3" width="10.00390625" style="14" customWidth="1"/>
    <col min="4" max="6" width="5.25390625" style="9" customWidth="1"/>
    <col min="7" max="7" width="6.25390625" style="9" customWidth="1"/>
    <col min="8" max="10" width="5.25390625" style="9" customWidth="1"/>
    <col min="11" max="11" width="5.375" style="9" customWidth="1"/>
    <col min="12" max="12" width="6.25390625" style="9" customWidth="1"/>
    <col min="13" max="16" width="5.25390625" style="9" customWidth="1"/>
    <col min="17" max="17" width="6.25390625" style="9" customWidth="1"/>
    <col min="18" max="20" width="5.25390625" style="8" customWidth="1"/>
    <col min="21" max="21" width="6.25390625" style="8" customWidth="1"/>
    <col min="22" max="22" width="6.875" style="8" customWidth="1"/>
    <col min="23" max="23" width="3.75390625" style="8" customWidth="1"/>
    <col min="24" max="24" width="6.75390625" style="9" customWidth="1"/>
    <col min="25" max="26" width="6.75390625" style="8" customWidth="1"/>
    <col min="27" max="16384" width="8.875" style="7" customWidth="1"/>
  </cols>
  <sheetData>
    <row r="1" spans="1:22" ht="23.25">
      <c r="A1" s="280" t="s">
        <v>165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198"/>
      <c r="S1" s="198"/>
      <c r="T1" s="198"/>
      <c r="U1" s="198"/>
      <c r="V1" s="204"/>
    </row>
    <row r="2" spans="1:22" ht="12.75" customHeight="1" thickBot="1">
      <c r="A2" s="232"/>
      <c r="B2" s="11"/>
      <c r="C2" s="16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99"/>
      <c r="S2" s="199"/>
      <c r="T2" s="199"/>
      <c r="U2" s="199"/>
      <c r="V2" s="205"/>
    </row>
    <row r="3" spans="1:22" ht="21" customHeight="1">
      <c r="A3" s="253"/>
      <c r="B3" s="241"/>
      <c r="C3" s="254"/>
      <c r="D3" s="282" t="s">
        <v>127</v>
      </c>
      <c r="E3" s="283"/>
      <c r="F3" s="283"/>
      <c r="G3" s="284"/>
      <c r="H3" s="282" t="s">
        <v>51</v>
      </c>
      <c r="I3" s="283"/>
      <c r="J3" s="283"/>
      <c r="K3" s="283"/>
      <c r="L3" s="284"/>
      <c r="M3" s="282" t="s">
        <v>52</v>
      </c>
      <c r="N3" s="283"/>
      <c r="O3" s="283"/>
      <c r="P3" s="283"/>
      <c r="Q3" s="284"/>
      <c r="R3" s="287" t="s">
        <v>138</v>
      </c>
      <c r="S3" s="288"/>
      <c r="T3" s="288"/>
      <c r="U3" s="289"/>
      <c r="V3" s="285" t="s">
        <v>112</v>
      </c>
    </row>
    <row r="4" spans="1:22" ht="52.5" customHeight="1">
      <c r="A4" s="83" t="s">
        <v>53</v>
      </c>
      <c r="B4" s="87" t="s">
        <v>103</v>
      </c>
      <c r="C4" s="87" t="s">
        <v>54</v>
      </c>
      <c r="D4" s="88" t="s">
        <v>46</v>
      </c>
      <c r="E4" s="89" t="s">
        <v>47</v>
      </c>
      <c r="F4" s="90" t="s">
        <v>71</v>
      </c>
      <c r="G4" s="90" t="s">
        <v>49</v>
      </c>
      <c r="H4" s="88" t="s">
        <v>46</v>
      </c>
      <c r="I4" s="89" t="s">
        <v>47</v>
      </c>
      <c r="J4" s="89" t="s">
        <v>71</v>
      </c>
      <c r="K4" s="90" t="s">
        <v>50</v>
      </c>
      <c r="L4" s="91" t="s">
        <v>49</v>
      </c>
      <c r="M4" s="88" t="s">
        <v>46</v>
      </c>
      <c r="N4" s="89" t="s">
        <v>47</v>
      </c>
      <c r="O4" s="89" t="s">
        <v>71</v>
      </c>
      <c r="P4" s="90" t="s">
        <v>50</v>
      </c>
      <c r="Q4" s="91" t="s">
        <v>49</v>
      </c>
      <c r="R4" s="88" t="s">
        <v>46</v>
      </c>
      <c r="S4" s="89" t="s">
        <v>47</v>
      </c>
      <c r="T4" s="89" t="s">
        <v>71</v>
      </c>
      <c r="U4" s="91" t="s">
        <v>49</v>
      </c>
      <c r="V4" s="286"/>
    </row>
    <row r="5" spans="1:22" ht="18" customHeight="1">
      <c r="A5" s="86">
        <v>1</v>
      </c>
      <c r="B5" s="2">
        <v>119</v>
      </c>
      <c r="C5" s="2" t="s">
        <v>41</v>
      </c>
      <c r="D5" s="181">
        <v>48</v>
      </c>
      <c r="E5" s="182">
        <v>51</v>
      </c>
      <c r="F5" s="183">
        <v>73.5</v>
      </c>
      <c r="G5" s="17">
        <f aca="true" t="shared" si="0" ref="G5:G38">SUM(D5:F5)</f>
        <v>172.5</v>
      </c>
      <c r="H5" s="181">
        <v>148</v>
      </c>
      <c r="I5" s="182">
        <v>135</v>
      </c>
      <c r="J5" s="182">
        <v>150</v>
      </c>
      <c r="K5" s="191">
        <v>78</v>
      </c>
      <c r="L5" s="17">
        <f aca="true" t="shared" si="1" ref="L5:L28">SUM(H5:K5)</f>
        <v>511</v>
      </c>
      <c r="M5" s="181">
        <v>126</v>
      </c>
      <c r="N5" s="182">
        <v>129</v>
      </c>
      <c r="O5" s="182">
        <v>195</v>
      </c>
      <c r="P5" s="191">
        <v>81</v>
      </c>
      <c r="Q5" s="194">
        <f aca="true" t="shared" si="2" ref="Q5:Q38">SUM(M5:P5)</f>
        <v>531</v>
      </c>
      <c r="R5" s="181"/>
      <c r="S5" s="182">
        <v>60</v>
      </c>
      <c r="T5" s="182">
        <v>40.5</v>
      </c>
      <c r="U5" s="194">
        <f aca="true" t="shared" si="3" ref="U5:U11">SUM(R5:T5)</f>
        <v>100.5</v>
      </c>
      <c r="V5" s="179">
        <f aca="true" t="shared" si="4" ref="V5:V37">SUM(G5,L5,Q5,U5)</f>
        <v>1315</v>
      </c>
    </row>
    <row r="6" spans="1:22" ht="18" customHeight="1">
      <c r="A6" s="86">
        <v>2</v>
      </c>
      <c r="B6" s="2">
        <v>24</v>
      </c>
      <c r="C6" s="2" t="s">
        <v>19</v>
      </c>
      <c r="D6" s="85"/>
      <c r="E6" s="140">
        <v>63</v>
      </c>
      <c r="F6" s="184">
        <v>54</v>
      </c>
      <c r="G6" s="17">
        <f t="shared" si="0"/>
        <v>117</v>
      </c>
      <c r="H6" s="85"/>
      <c r="I6" s="13">
        <v>51</v>
      </c>
      <c r="J6" s="140">
        <v>36</v>
      </c>
      <c r="K6" s="184">
        <v>6</v>
      </c>
      <c r="L6" s="17">
        <f t="shared" si="1"/>
        <v>93</v>
      </c>
      <c r="M6" s="178">
        <v>6</v>
      </c>
      <c r="N6" s="140">
        <v>55</v>
      </c>
      <c r="O6" s="140">
        <v>54</v>
      </c>
      <c r="P6" s="184"/>
      <c r="Q6" s="195">
        <f t="shared" si="2"/>
        <v>115</v>
      </c>
      <c r="R6" s="178"/>
      <c r="S6" s="140">
        <v>57</v>
      </c>
      <c r="T6" s="140">
        <v>48</v>
      </c>
      <c r="U6" s="195">
        <f t="shared" si="3"/>
        <v>105</v>
      </c>
      <c r="V6" s="179">
        <f t="shared" si="4"/>
        <v>430</v>
      </c>
    </row>
    <row r="7" spans="1:22" ht="18" customHeight="1">
      <c r="A7" s="86">
        <v>3</v>
      </c>
      <c r="B7" s="2">
        <v>9</v>
      </c>
      <c r="C7" s="2" t="s">
        <v>13</v>
      </c>
      <c r="D7" s="85">
        <v>63</v>
      </c>
      <c r="E7" s="13"/>
      <c r="F7" s="184"/>
      <c r="G7" s="17">
        <f t="shared" si="0"/>
        <v>63</v>
      </c>
      <c r="H7" s="85">
        <v>81</v>
      </c>
      <c r="I7" s="13"/>
      <c r="J7" s="13"/>
      <c r="K7" s="184"/>
      <c r="L7" s="17">
        <f t="shared" si="1"/>
        <v>81</v>
      </c>
      <c r="M7" s="85">
        <v>52</v>
      </c>
      <c r="N7" s="13"/>
      <c r="O7" s="13"/>
      <c r="P7" s="184"/>
      <c r="Q7" s="195">
        <f t="shared" si="2"/>
        <v>52</v>
      </c>
      <c r="R7" s="85">
        <v>141</v>
      </c>
      <c r="S7" s="13"/>
      <c r="T7" s="13"/>
      <c r="U7" s="195">
        <f t="shared" si="3"/>
        <v>141</v>
      </c>
      <c r="V7" s="179">
        <f t="shared" si="4"/>
        <v>337</v>
      </c>
    </row>
    <row r="8" spans="1:22" ht="18" customHeight="1">
      <c r="A8" s="86">
        <v>4</v>
      </c>
      <c r="B8" s="2">
        <v>103</v>
      </c>
      <c r="C8" s="2" t="s">
        <v>67</v>
      </c>
      <c r="D8" s="85">
        <v>39</v>
      </c>
      <c r="E8" s="13">
        <v>33</v>
      </c>
      <c r="F8" s="184">
        <v>24</v>
      </c>
      <c r="G8" s="17">
        <f t="shared" si="0"/>
        <v>96</v>
      </c>
      <c r="H8" s="85">
        <v>33</v>
      </c>
      <c r="I8" s="13">
        <v>24</v>
      </c>
      <c r="J8" s="13">
        <v>39</v>
      </c>
      <c r="K8" s="184"/>
      <c r="L8" s="17">
        <f t="shared" si="1"/>
        <v>96</v>
      </c>
      <c r="M8" s="85"/>
      <c r="N8" s="13">
        <v>6</v>
      </c>
      <c r="O8" s="13">
        <v>6</v>
      </c>
      <c r="P8" s="184"/>
      <c r="Q8" s="195">
        <f t="shared" si="2"/>
        <v>12</v>
      </c>
      <c r="R8" s="85">
        <v>6</v>
      </c>
      <c r="S8" s="13">
        <v>40.5</v>
      </c>
      <c r="T8" s="13">
        <v>52.5</v>
      </c>
      <c r="U8" s="195">
        <f t="shared" si="3"/>
        <v>99</v>
      </c>
      <c r="V8" s="179">
        <f t="shared" si="4"/>
        <v>303</v>
      </c>
    </row>
    <row r="9" spans="1:22" ht="18" customHeight="1">
      <c r="A9" s="86">
        <v>5</v>
      </c>
      <c r="B9" s="2">
        <v>1</v>
      </c>
      <c r="C9" s="2" t="s">
        <v>10</v>
      </c>
      <c r="D9" s="85"/>
      <c r="E9" s="13">
        <v>42</v>
      </c>
      <c r="F9" s="184">
        <v>43.5</v>
      </c>
      <c r="G9" s="17">
        <f t="shared" si="0"/>
        <v>85.5</v>
      </c>
      <c r="H9" s="85"/>
      <c r="I9" s="13">
        <v>33</v>
      </c>
      <c r="J9" s="13">
        <v>30</v>
      </c>
      <c r="K9" s="184"/>
      <c r="L9" s="17">
        <f t="shared" si="1"/>
        <v>63</v>
      </c>
      <c r="M9" s="85"/>
      <c r="N9" s="13">
        <v>6</v>
      </c>
      <c r="O9" s="13">
        <v>9</v>
      </c>
      <c r="P9" s="192"/>
      <c r="Q9" s="195">
        <f t="shared" si="2"/>
        <v>15</v>
      </c>
      <c r="R9" s="85"/>
      <c r="S9" s="13">
        <v>19</v>
      </c>
      <c r="T9" s="13">
        <v>39</v>
      </c>
      <c r="U9" s="195">
        <f t="shared" si="3"/>
        <v>58</v>
      </c>
      <c r="V9" s="179">
        <f t="shared" si="4"/>
        <v>221.5</v>
      </c>
    </row>
    <row r="10" spans="1:22" ht="18" customHeight="1">
      <c r="A10" s="86">
        <v>6</v>
      </c>
      <c r="B10" s="2">
        <v>116</v>
      </c>
      <c r="C10" s="2" t="s">
        <v>40</v>
      </c>
      <c r="D10" s="85"/>
      <c r="E10" s="13">
        <v>6</v>
      </c>
      <c r="F10" s="184">
        <v>30</v>
      </c>
      <c r="G10" s="17">
        <f t="shared" si="0"/>
        <v>36</v>
      </c>
      <c r="H10" s="85"/>
      <c r="I10" s="13">
        <v>42</v>
      </c>
      <c r="J10" s="13">
        <v>24</v>
      </c>
      <c r="K10" s="184"/>
      <c r="L10" s="17">
        <f t="shared" si="1"/>
        <v>66</v>
      </c>
      <c r="M10" s="85"/>
      <c r="N10" s="13">
        <v>26</v>
      </c>
      <c r="O10" s="13">
        <v>17</v>
      </c>
      <c r="P10" s="184"/>
      <c r="Q10" s="195">
        <f t="shared" si="2"/>
        <v>43</v>
      </c>
      <c r="R10" s="85"/>
      <c r="S10" s="13">
        <v>6</v>
      </c>
      <c r="T10" s="13">
        <v>9</v>
      </c>
      <c r="U10" s="195">
        <f t="shared" si="3"/>
        <v>15</v>
      </c>
      <c r="V10" s="179">
        <f t="shared" si="4"/>
        <v>160</v>
      </c>
    </row>
    <row r="11" spans="1:22" ht="18" customHeight="1">
      <c r="A11" s="86">
        <v>7</v>
      </c>
      <c r="B11" s="2">
        <v>12</v>
      </c>
      <c r="C11" s="2" t="s">
        <v>79</v>
      </c>
      <c r="D11" s="85">
        <v>21</v>
      </c>
      <c r="E11" s="13"/>
      <c r="F11" s="184"/>
      <c r="G11" s="17">
        <f t="shared" si="0"/>
        <v>21</v>
      </c>
      <c r="H11" s="85">
        <v>27</v>
      </c>
      <c r="I11" s="13"/>
      <c r="J11" s="13">
        <v>3</v>
      </c>
      <c r="K11" s="184"/>
      <c r="L11" s="17">
        <f t="shared" si="1"/>
        <v>30</v>
      </c>
      <c r="M11" s="85">
        <v>28</v>
      </c>
      <c r="N11" s="13"/>
      <c r="O11" s="13"/>
      <c r="P11" s="184">
        <v>9</v>
      </c>
      <c r="Q11" s="195">
        <f t="shared" si="2"/>
        <v>37</v>
      </c>
      <c r="R11" s="85">
        <v>26</v>
      </c>
      <c r="S11" s="13">
        <v>6</v>
      </c>
      <c r="T11" s="13"/>
      <c r="U11" s="195">
        <f t="shared" si="3"/>
        <v>32</v>
      </c>
      <c r="V11" s="179">
        <f t="shared" si="4"/>
        <v>120</v>
      </c>
    </row>
    <row r="12" spans="1:22" ht="18" customHeight="1">
      <c r="A12" s="86">
        <v>8</v>
      </c>
      <c r="B12" s="2">
        <v>57</v>
      </c>
      <c r="C12" s="2" t="s">
        <v>113</v>
      </c>
      <c r="D12" s="85"/>
      <c r="E12" s="13"/>
      <c r="F12" s="184"/>
      <c r="G12" s="17">
        <f t="shared" si="0"/>
        <v>0</v>
      </c>
      <c r="H12" s="85"/>
      <c r="I12" s="13">
        <v>6</v>
      </c>
      <c r="J12" s="13">
        <v>12</v>
      </c>
      <c r="K12" s="184"/>
      <c r="L12" s="17">
        <f t="shared" si="1"/>
        <v>18</v>
      </c>
      <c r="M12" s="85"/>
      <c r="N12" s="13">
        <v>9</v>
      </c>
      <c r="O12" s="13">
        <v>15</v>
      </c>
      <c r="P12" s="184"/>
      <c r="Q12" s="195">
        <f t="shared" si="2"/>
        <v>24</v>
      </c>
      <c r="R12" s="199">
        <v>2</v>
      </c>
      <c r="S12" s="13">
        <v>33</v>
      </c>
      <c r="T12" s="13">
        <v>12</v>
      </c>
      <c r="U12" s="195">
        <f>SUM(S12:T12)</f>
        <v>45</v>
      </c>
      <c r="V12" s="179">
        <f t="shared" si="4"/>
        <v>87</v>
      </c>
    </row>
    <row r="13" spans="1:22" ht="18" customHeight="1">
      <c r="A13" s="86">
        <v>9</v>
      </c>
      <c r="B13" s="2">
        <v>60</v>
      </c>
      <c r="C13" s="2" t="s">
        <v>34</v>
      </c>
      <c r="D13" s="85"/>
      <c r="E13" s="13"/>
      <c r="F13" s="184">
        <v>6</v>
      </c>
      <c r="G13" s="17">
        <f t="shared" si="0"/>
        <v>6</v>
      </c>
      <c r="H13" s="85"/>
      <c r="I13" s="13">
        <v>22.5</v>
      </c>
      <c r="J13" s="13">
        <v>18</v>
      </c>
      <c r="K13" s="184"/>
      <c r="L13" s="17">
        <f t="shared" si="1"/>
        <v>40.5</v>
      </c>
      <c r="M13" s="85"/>
      <c r="N13" s="13">
        <v>12</v>
      </c>
      <c r="O13" s="13">
        <v>12</v>
      </c>
      <c r="P13" s="184">
        <v>6</v>
      </c>
      <c r="Q13" s="195">
        <f t="shared" si="2"/>
        <v>30</v>
      </c>
      <c r="R13" s="85"/>
      <c r="S13" s="13"/>
      <c r="T13" s="13"/>
      <c r="U13" s="195">
        <f>SUM(R13:T13)</f>
        <v>0</v>
      </c>
      <c r="V13" s="179">
        <f t="shared" si="4"/>
        <v>76.5</v>
      </c>
    </row>
    <row r="14" spans="1:22" ht="18" customHeight="1">
      <c r="A14" s="86">
        <v>10</v>
      </c>
      <c r="B14" s="2">
        <v>23</v>
      </c>
      <c r="C14" s="2" t="s">
        <v>18</v>
      </c>
      <c r="D14" s="85">
        <v>12</v>
      </c>
      <c r="E14" s="13"/>
      <c r="F14" s="184"/>
      <c r="G14" s="17">
        <f t="shared" si="0"/>
        <v>12</v>
      </c>
      <c r="H14" s="85">
        <v>42</v>
      </c>
      <c r="I14" s="13"/>
      <c r="J14" s="13"/>
      <c r="K14" s="184"/>
      <c r="L14" s="17">
        <f t="shared" si="1"/>
        <v>42</v>
      </c>
      <c r="M14" s="85">
        <v>21</v>
      </c>
      <c r="N14" s="13"/>
      <c r="O14" s="13"/>
      <c r="P14" s="184"/>
      <c r="Q14" s="195">
        <f t="shared" si="2"/>
        <v>21</v>
      </c>
      <c r="R14" s="85"/>
      <c r="S14" s="13"/>
      <c r="T14" s="13"/>
      <c r="U14" s="195">
        <f>SUM(R14:T14)</f>
        <v>0</v>
      </c>
      <c r="V14" s="179">
        <f t="shared" si="4"/>
        <v>75</v>
      </c>
    </row>
    <row r="15" spans="1:22" ht="18" customHeight="1">
      <c r="A15" s="86">
        <v>11</v>
      </c>
      <c r="B15" s="2">
        <v>39</v>
      </c>
      <c r="C15" s="2" t="s">
        <v>23</v>
      </c>
      <c r="D15" s="85"/>
      <c r="E15" s="13"/>
      <c r="F15" s="184"/>
      <c r="G15" s="17">
        <f t="shared" si="0"/>
        <v>0</v>
      </c>
      <c r="H15" s="85"/>
      <c r="I15" s="13">
        <v>9</v>
      </c>
      <c r="J15" s="13">
        <v>9</v>
      </c>
      <c r="K15" s="184"/>
      <c r="L15" s="17">
        <f t="shared" si="1"/>
        <v>18</v>
      </c>
      <c r="M15" s="85">
        <v>21</v>
      </c>
      <c r="N15" s="13">
        <v>21</v>
      </c>
      <c r="O15" s="13">
        <v>12</v>
      </c>
      <c r="P15" s="184"/>
      <c r="Q15" s="195">
        <f t="shared" si="2"/>
        <v>54</v>
      </c>
      <c r="R15" s="85"/>
      <c r="S15" s="13"/>
      <c r="T15" s="13"/>
      <c r="U15" s="195">
        <f>SUM(R15:T15)</f>
        <v>0</v>
      </c>
      <c r="V15" s="179">
        <f t="shared" si="4"/>
        <v>72</v>
      </c>
    </row>
    <row r="16" spans="1:22" ht="18" customHeight="1">
      <c r="A16" s="86">
        <v>12</v>
      </c>
      <c r="B16" s="2">
        <v>64</v>
      </c>
      <c r="C16" s="2" t="s">
        <v>35</v>
      </c>
      <c r="D16" s="85"/>
      <c r="E16" s="13"/>
      <c r="F16" s="184"/>
      <c r="G16" s="17">
        <f t="shared" si="0"/>
        <v>0</v>
      </c>
      <c r="H16" s="85"/>
      <c r="I16" s="13"/>
      <c r="J16" s="13"/>
      <c r="K16" s="184"/>
      <c r="L16" s="17">
        <f t="shared" si="1"/>
        <v>0</v>
      </c>
      <c r="M16" s="85"/>
      <c r="N16" s="13">
        <v>21</v>
      </c>
      <c r="O16" s="13">
        <v>33</v>
      </c>
      <c r="P16" s="184"/>
      <c r="Q16" s="195">
        <f t="shared" si="2"/>
        <v>54</v>
      </c>
      <c r="R16" s="199"/>
      <c r="S16" s="13">
        <v>6</v>
      </c>
      <c r="T16" s="13">
        <v>3</v>
      </c>
      <c r="U16" s="195">
        <f>SUM(S16:T16)</f>
        <v>9</v>
      </c>
      <c r="V16" s="179">
        <f t="shared" si="4"/>
        <v>63</v>
      </c>
    </row>
    <row r="17" spans="1:22" ht="18" customHeight="1">
      <c r="A17" s="86">
        <v>13</v>
      </c>
      <c r="B17" s="2">
        <v>185</v>
      </c>
      <c r="C17" s="2" t="s">
        <v>133</v>
      </c>
      <c r="D17" s="85"/>
      <c r="E17" s="13">
        <v>13.5</v>
      </c>
      <c r="F17" s="184"/>
      <c r="G17" s="17">
        <f t="shared" si="0"/>
        <v>13.5</v>
      </c>
      <c r="H17" s="85"/>
      <c r="I17" s="13">
        <v>19.5</v>
      </c>
      <c r="J17" s="13">
        <v>16.5</v>
      </c>
      <c r="K17" s="184">
        <v>9</v>
      </c>
      <c r="L17" s="17">
        <f t="shared" si="1"/>
        <v>45</v>
      </c>
      <c r="M17" s="85"/>
      <c r="N17" s="13"/>
      <c r="O17" s="13"/>
      <c r="P17" s="184"/>
      <c r="Q17" s="195">
        <f t="shared" si="2"/>
        <v>0</v>
      </c>
      <c r="R17" s="85"/>
      <c r="S17" s="13"/>
      <c r="T17" s="13"/>
      <c r="U17" s="195">
        <f aca="true" t="shared" si="5" ref="U17:U38">SUM(R17:T17)</f>
        <v>0</v>
      </c>
      <c r="V17" s="179">
        <f t="shared" si="4"/>
        <v>58.5</v>
      </c>
    </row>
    <row r="18" spans="1:22" ht="18" customHeight="1">
      <c r="A18" s="86">
        <v>14</v>
      </c>
      <c r="B18" s="2">
        <v>129</v>
      </c>
      <c r="C18" s="2" t="s">
        <v>129</v>
      </c>
      <c r="D18" s="85"/>
      <c r="E18" s="13"/>
      <c r="F18" s="184"/>
      <c r="G18" s="17">
        <f t="shared" si="0"/>
        <v>0</v>
      </c>
      <c r="H18" s="85">
        <v>36</v>
      </c>
      <c r="I18" s="13">
        <v>12</v>
      </c>
      <c r="J18" s="13">
        <v>9</v>
      </c>
      <c r="K18" s="184"/>
      <c r="L18" s="17">
        <f t="shared" si="1"/>
        <v>57</v>
      </c>
      <c r="M18" s="85"/>
      <c r="N18" s="13"/>
      <c r="O18" s="13"/>
      <c r="P18" s="184"/>
      <c r="Q18" s="195">
        <f t="shared" si="2"/>
        <v>0</v>
      </c>
      <c r="R18" s="85"/>
      <c r="S18" s="13"/>
      <c r="T18" s="13"/>
      <c r="U18" s="195">
        <f t="shared" si="5"/>
        <v>0</v>
      </c>
      <c r="V18" s="179">
        <f t="shared" si="4"/>
        <v>57</v>
      </c>
    </row>
    <row r="19" spans="1:22" ht="18" customHeight="1">
      <c r="A19" s="86">
        <v>15</v>
      </c>
      <c r="B19" s="2">
        <v>121</v>
      </c>
      <c r="C19" s="2" t="s">
        <v>42</v>
      </c>
      <c r="D19" s="85"/>
      <c r="E19" s="13"/>
      <c r="F19" s="184"/>
      <c r="G19" s="17">
        <f t="shared" si="0"/>
        <v>0</v>
      </c>
      <c r="H19" s="85">
        <v>39</v>
      </c>
      <c r="I19" s="13"/>
      <c r="J19" s="13"/>
      <c r="K19" s="184">
        <v>9</v>
      </c>
      <c r="L19" s="17">
        <f t="shared" si="1"/>
        <v>48</v>
      </c>
      <c r="M19" s="85"/>
      <c r="N19" s="13"/>
      <c r="O19" s="13"/>
      <c r="P19" s="184"/>
      <c r="Q19" s="195">
        <f t="shared" si="2"/>
        <v>0</v>
      </c>
      <c r="R19" s="85">
        <v>2</v>
      </c>
      <c r="S19" s="13"/>
      <c r="T19" s="13"/>
      <c r="U19" s="195">
        <f t="shared" si="5"/>
        <v>2</v>
      </c>
      <c r="V19" s="179">
        <f t="shared" si="4"/>
        <v>50</v>
      </c>
    </row>
    <row r="20" spans="1:22" ht="18" customHeight="1">
      <c r="A20" s="86">
        <v>16</v>
      </c>
      <c r="B20" s="2">
        <v>30</v>
      </c>
      <c r="C20" s="2" t="s">
        <v>63</v>
      </c>
      <c r="D20" s="85"/>
      <c r="E20" s="13">
        <v>4.5</v>
      </c>
      <c r="F20" s="184"/>
      <c r="G20" s="17">
        <f t="shared" si="0"/>
        <v>4.5</v>
      </c>
      <c r="H20" s="85"/>
      <c r="I20" s="13">
        <v>6</v>
      </c>
      <c r="J20" s="13">
        <v>13.5</v>
      </c>
      <c r="K20" s="184">
        <v>6</v>
      </c>
      <c r="L20" s="17">
        <f t="shared" si="1"/>
        <v>25.5</v>
      </c>
      <c r="M20" s="85">
        <v>12</v>
      </c>
      <c r="N20" s="13"/>
      <c r="O20" s="13">
        <v>6</v>
      </c>
      <c r="P20" s="184"/>
      <c r="Q20" s="195">
        <f t="shared" si="2"/>
        <v>18</v>
      </c>
      <c r="R20" s="85"/>
      <c r="S20" s="13"/>
      <c r="T20" s="13"/>
      <c r="U20" s="195">
        <f t="shared" si="5"/>
        <v>0</v>
      </c>
      <c r="V20" s="179">
        <f t="shared" si="4"/>
        <v>48</v>
      </c>
    </row>
    <row r="21" spans="1:22" ht="18" customHeight="1">
      <c r="A21" s="86">
        <v>17</v>
      </c>
      <c r="B21" s="2">
        <v>26</v>
      </c>
      <c r="C21" s="2" t="s">
        <v>58</v>
      </c>
      <c r="D21" s="85"/>
      <c r="E21" s="13"/>
      <c r="F21" s="184"/>
      <c r="G21" s="17">
        <f t="shared" si="0"/>
        <v>0</v>
      </c>
      <c r="H21" s="85"/>
      <c r="I21" s="13">
        <v>15</v>
      </c>
      <c r="J21" s="13"/>
      <c r="K21" s="184"/>
      <c r="L21" s="17">
        <f t="shared" si="1"/>
        <v>15</v>
      </c>
      <c r="M21" s="85"/>
      <c r="N21" s="13">
        <v>27</v>
      </c>
      <c r="O21" s="13">
        <v>1</v>
      </c>
      <c r="P21" s="184"/>
      <c r="Q21" s="195">
        <f t="shared" si="2"/>
        <v>28</v>
      </c>
      <c r="R21" s="85"/>
      <c r="S21" s="13"/>
      <c r="T21" s="13"/>
      <c r="U21" s="195">
        <f t="shared" si="5"/>
        <v>0</v>
      </c>
      <c r="V21" s="179">
        <f t="shared" si="4"/>
        <v>43</v>
      </c>
    </row>
    <row r="22" spans="1:22" ht="18" customHeight="1">
      <c r="A22" s="86">
        <v>18</v>
      </c>
      <c r="B22" s="2">
        <v>52</v>
      </c>
      <c r="C22" s="2" t="s">
        <v>32</v>
      </c>
      <c r="D22" s="85"/>
      <c r="E22" s="13"/>
      <c r="F22" s="184"/>
      <c r="G22" s="17">
        <f t="shared" si="0"/>
        <v>0</v>
      </c>
      <c r="H22" s="85"/>
      <c r="I22" s="13"/>
      <c r="J22" s="13"/>
      <c r="K22" s="184"/>
      <c r="L22" s="17">
        <f t="shared" si="1"/>
        <v>0</v>
      </c>
      <c r="M22" s="85"/>
      <c r="N22" s="13"/>
      <c r="O22" s="13"/>
      <c r="P22" s="184">
        <v>6</v>
      </c>
      <c r="Q22" s="195">
        <f t="shared" si="2"/>
        <v>6</v>
      </c>
      <c r="R22" s="85"/>
      <c r="S22" s="13">
        <v>11</v>
      </c>
      <c r="T22" s="13">
        <v>21</v>
      </c>
      <c r="U22" s="195">
        <f t="shared" si="5"/>
        <v>32</v>
      </c>
      <c r="V22" s="179">
        <f t="shared" si="4"/>
        <v>38</v>
      </c>
    </row>
    <row r="23" spans="1:22" ht="18" customHeight="1">
      <c r="A23" s="86">
        <v>19</v>
      </c>
      <c r="B23" s="2">
        <v>49</v>
      </c>
      <c r="C23" s="2" t="s">
        <v>31</v>
      </c>
      <c r="D23" s="85">
        <v>3</v>
      </c>
      <c r="E23" s="13"/>
      <c r="F23" s="184"/>
      <c r="G23" s="17">
        <f t="shared" si="0"/>
        <v>3</v>
      </c>
      <c r="H23" s="85"/>
      <c r="I23" s="13"/>
      <c r="J23" s="13"/>
      <c r="K23" s="184"/>
      <c r="L23" s="17">
        <f t="shared" si="1"/>
        <v>0</v>
      </c>
      <c r="M23" s="85">
        <v>15</v>
      </c>
      <c r="N23" s="13"/>
      <c r="O23" s="13"/>
      <c r="P23" s="184"/>
      <c r="Q23" s="195">
        <f t="shared" si="2"/>
        <v>15</v>
      </c>
      <c r="R23" s="85">
        <v>18</v>
      </c>
      <c r="S23" s="13"/>
      <c r="T23" s="13"/>
      <c r="U23" s="195">
        <f t="shared" si="5"/>
        <v>18</v>
      </c>
      <c r="V23" s="179">
        <f t="shared" si="4"/>
        <v>36</v>
      </c>
    </row>
    <row r="24" spans="1:22" ht="18" customHeight="1">
      <c r="A24" s="86">
        <v>20</v>
      </c>
      <c r="B24" s="2">
        <v>61</v>
      </c>
      <c r="C24" s="2" t="s">
        <v>73</v>
      </c>
      <c r="D24" s="85"/>
      <c r="E24" s="13"/>
      <c r="F24" s="184"/>
      <c r="G24" s="17">
        <f t="shared" si="0"/>
        <v>0</v>
      </c>
      <c r="H24" s="85">
        <v>10.5</v>
      </c>
      <c r="I24" s="13"/>
      <c r="J24" s="13"/>
      <c r="K24" s="184"/>
      <c r="L24" s="17">
        <f t="shared" si="1"/>
        <v>10.5</v>
      </c>
      <c r="M24" s="85">
        <v>22.5</v>
      </c>
      <c r="N24" s="13"/>
      <c r="O24" s="13"/>
      <c r="P24" s="184"/>
      <c r="Q24" s="195">
        <f t="shared" si="2"/>
        <v>22.5</v>
      </c>
      <c r="R24" s="85"/>
      <c r="S24" s="13"/>
      <c r="T24" s="13"/>
      <c r="U24" s="195">
        <f t="shared" si="5"/>
        <v>0</v>
      </c>
      <c r="V24" s="179">
        <f t="shared" si="4"/>
        <v>33</v>
      </c>
    </row>
    <row r="25" spans="1:22" ht="18" customHeight="1">
      <c r="A25" s="86">
        <v>21</v>
      </c>
      <c r="B25" s="2">
        <v>11</v>
      </c>
      <c r="C25" s="2" t="s">
        <v>114</v>
      </c>
      <c r="D25" s="85"/>
      <c r="E25" s="13"/>
      <c r="F25" s="184"/>
      <c r="G25" s="17">
        <f t="shared" si="0"/>
        <v>0</v>
      </c>
      <c r="H25" s="85"/>
      <c r="I25" s="13"/>
      <c r="J25" s="13"/>
      <c r="K25" s="184"/>
      <c r="L25" s="17">
        <f t="shared" si="1"/>
        <v>0</v>
      </c>
      <c r="M25" s="85">
        <v>20</v>
      </c>
      <c r="N25" s="13"/>
      <c r="O25" s="13">
        <v>12</v>
      </c>
      <c r="P25" s="184"/>
      <c r="Q25" s="195">
        <f t="shared" si="2"/>
        <v>32</v>
      </c>
      <c r="R25" s="85"/>
      <c r="S25" s="13"/>
      <c r="T25" s="13"/>
      <c r="U25" s="195">
        <f t="shared" si="5"/>
        <v>0</v>
      </c>
      <c r="V25" s="179">
        <f t="shared" si="4"/>
        <v>32</v>
      </c>
    </row>
    <row r="26" spans="1:22" ht="18" customHeight="1">
      <c r="A26" s="86">
        <v>22</v>
      </c>
      <c r="B26" s="2">
        <v>59</v>
      </c>
      <c r="C26" s="2" t="s">
        <v>33</v>
      </c>
      <c r="D26" s="85"/>
      <c r="E26" s="13"/>
      <c r="F26" s="184">
        <v>6</v>
      </c>
      <c r="G26" s="17">
        <f t="shared" si="0"/>
        <v>6</v>
      </c>
      <c r="H26" s="85"/>
      <c r="I26" s="13">
        <v>18</v>
      </c>
      <c r="J26" s="13">
        <v>6</v>
      </c>
      <c r="K26" s="184"/>
      <c r="L26" s="17">
        <f t="shared" si="1"/>
        <v>24</v>
      </c>
      <c r="M26" s="85"/>
      <c r="N26" s="13"/>
      <c r="O26" s="13"/>
      <c r="P26" s="184"/>
      <c r="Q26" s="195">
        <f t="shared" si="2"/>
        <v>0</v>
      </c>
      <c r="R26" s="85"/>
      <c r="S26" s="13"/>
      <c r="T26" s="13"/>
      <c r="U26" s="195">
        <f t="shared" si="5"/>
        <v>0</v>
      </c>
      <c r="V26" s="179">
        <f t="shared" si="4"/>
        <v>30</v>
      </c>
    </row>
    <row r="27" spans="1:22" ht="18" customHeight="1">
      <c r="A27" s="86">
        <v>23</v>
      </c>
      <c r="B27" s="2">
        <v>45</v>
      </c>
      <c r="C27" s="2" t="s">
        <v>27</v>
      </c>
      <c r="D27" s="85"/>
      <c r="E27" s="13"/>
      <c r="F27" s="13"/>
      <c r="G27" s="238">
        <f t="shared" si="0"/>
        <v>0</v>
      </c>
      <c r="H27" s="85">
        <v>13.5</v>
      </c>
      <c r="I27" s="13"/>
      <c r="J27" s="13"/>
      <c r="K27" s="13"/>
      <c r="L27" s="238">
        <f t="shared" si="1"/>
        <v>13.5</v>
      </c>
      <c r="M27" s="13">
        <v>13.5</v>
      </c>
      <c r="N27" s="13"/>
      <c r="O27" s="13"/>
      <c r="P27" s="13"/>
      <c r="Q27" s="238">
        <f t="shared" si="2"/>
        <v>13.5</v>
      </c>
      <c r="R27" s="13"/>
      <c r="S27" s="13"/>
      <c r="T27" s="13"/>
      <c r="U27" s="238">
        <f t="shared" si="5"/>
        <v>0</v>
      </c>
      <c r="V27" s="239">
        <f t="shared" si="4"/>
        <v>27</v>
      </c>
    </row>
    <row r="28" spans="1:22" ht="18" customHeight="1">
      <c r="A28" s="86" t="s">
        <v>120</v>
      </c>
      <c r="B28" s="2">
        <v>14</v>
      </c>
      <c r="C28" s="2" t="s">
        <v>16</v>
      </c>
      <c r="D28" s="85"/>
      <c r="E28" s="13"/>
      <c r="F28" s="184"/>
      <c r="G28" s="17">
        <f t="shared" si="0"/>
        <v>0</v>
      </c>
      <c r="H28" s="85">
        <v>18</v>
      </c>
      <c r="I28" s="13"/>
      <c r="J28" s="13"/>
      <c r="K28" s="184"/>
      <c r="L28" s="17">
        <f t="shared" si="1"/>
        <v>18</v>
      </c>
      <c r="M28" s="85">
        <v>9</v>
      </c>
      <c r="N28" s="13"/>
      <c r="O28" s="13"/>
      <c r="P28" s="184"/>
      <c r="Q28" s="195">
        <f t="shared" si="2"/>
        <v>9</v>
      </c>
      <c r="R28" s="85"/>
      <c r="S28" s="13"/>
      <c r="T28" s="13"/>
      <c r="U28" s="195">
        <f t="shared" si="5"/>
        <v>0</v>
      </c>
      <c r="V28" s="179">
        <f t="shared" si="4"/>
        <v>27</v>
      </c>
    </row>
    <row r="29" spans="1:22" ht="18" customHeight="1">
      <c r="A29" s="86" t="s">
        <v>120</v>
      </c>
      <c r="B29" s="2">
        <v>133</v>
      </c>
      <c r="C29" s="2" t="s">
        <v>72</v>
      </c>
      <c r="D29" s="85"/>
      <c r="E29" s="13"/>
      <c r="F29" s="184"/>
      <c r="G29" s="17">
        <f t="shared" si="0"/>
        <v>0</v>
      </c>
      <c r="H29" s="13"/>
      <c r="I29" s="13">
        <v>6</v>
      </c>
      <c r="J29" s="13"/>
      <c r="K29" s="184"/>
      <c r="L29" s="17">
        <f>SUM(I29:K29)</f>
        <v>6</v>
      </c>
      <c r="M29" s="85">
        <v>6</v>
      </c>
      <c r="N29" s="13">
        <v>9</v>
      </c>
      <c r="O29" s="13">
        <v>6</v>
      </c>
      <c r="P29" s="184"/>
      <c r="Q29" s="195">
        <f t="shared" si="2"/>
        <v>21</v>
      </c>
      <c r="R29" s="85"/>
      <c r="S29" s="13"/>
      <c r="T29" s="13"/>
      <c r="U29" s="195">
        <f t="shared" si="5"/>
        <v>0</v>
      </c>
      <c r="V29" s="179">
        <f t="shared" si="4"/>
        <v>27</v>
      </c>
    </row>
    <row r="30" spans="1:22" ht="18" customHeight="1">
      <c r="A30" s="86">
        <v>26</v>
      </c>
      <c r="B30" s="2">
        <v>132</v>
      </c>
      <c r="C30" s="2" t="s">
        <v>43</v>
      </c>
      <c r="D30" s="85"/>
      <c r="E30" s="13">
        <v>6</v>
      </c>
      <c r="F30" s="184">
        <v>6</v>
      </c>
      <c r="G30" s="17">
        <f t="shared" si="0"/>
        <v>12</v>
      </c>
      <c r="H30" s="85"/>
      <c r="I30" s="13"/>
      <c r="J30" s="13">
        <v>12</v>
      </c>
      <c r="K30" s="184"/>
      <c r="L30" s="17">
        <f aca="true" t="shared" si="6" ref="L30:L38">SUM(H30:K30)</f>
        <v>12</v>
      </c>
      <c r="M30" s="85"/>
      <c r="N30" s="13"/>
      <c r="O30" s="13"/>
      <c r="P30" s="184"/>
      <c r="Q30" s="195">
        <f t="shared" si="2"/>
        <v>0</v>
      </c>
      <c r="R30" s="85"/>
      <c r="S30" s="13"/>
      <c r="T30" s="13"/>
      <c r="U30" s="195">
        <f t="shared" si="5"/>
        <v>0</v>
      </c>
      <c r="V30" s="179">
        <f t="shared" si="4"/>
        <v>24</v>
      </c>
    </row>
    <row r="31" spans="1:23" ht="18" customHeight="1">
      <c r="A31" s="86">
        <v>27</v>
      </c>
      <c r="B31" s="2">
        <v>118</v>
      </c>
      <c r="C31" s="2" t="s">
        <v>171</v>
      </c>
      <c r="D31" s="85"/>
      <c r="E31" s="13"/>
      <c r="F31" s="184"/>
      <c r="G31" s="17">
        <f t="shared" si="0"/>
        <v>0</v>
      </c>
      <c r="H31" s="85"/>
      <c r="I31" s="13"/>
      <c r="J31" s="13"/>
      <c r="K31" s="184"/>
      <c r="L31" s="17">
        <f t="shared" si="6"/>
        <v>0</v>
      </c>
      <c r="M31" s="85">
        <v>18</v>
      </c>
      <c r="N31" s="13"/>
      <c r="O31" s="13"/>
      <c r="P31" s="184"/>
      <c r="Q31" s="195">
        <f t="shared" si="2"/>
        <v>18</v>
      </c>
      <c r="R31" s="85"/>
      <c r="S31" s="13"/>
      <c r="T31" s="13"/>
      <c r="U31" s="195">
        <f t="shared" si="5"/>
        <v>0</v>
      </c>
      <c r="V31" s="179">
        <f t="shared" si="4"/>
        <v>18</v>
      </c>
      <c r="W31" s="7"/>
    </row>
    <row r="32" spans="1:22" ht="18" customHeight="1">
      <c r="A32" s="86">
        <v>28</v>
      </c>
      <c r="B32" s="2">
        <v>10</v>
      </c>
      <c r="C32" s="2" t="s">
        <v>14</v>
      </c>
      <c r="D32" s="85"/>
      <c r="E32" s="13"/>
      <c r="F32" s="184"/>
      <c r="G32" s="17">
        <f t="shared" si="0"/>
        <v>0</v>
      </c>
      <c r="H32" s="85"/>
      <c r="I32" s="13"/>
      <c r="J32" s="13"/>
      <c r="K32" s="184"/>
      <c r="L32" s="17">
        <f t="shared" si="6"/>
        <v>0</v>
      </c>
      <c r="M32" s="85">
        <v>17</v>
      </c>
      <c r="N32" s="13"/>
      <c r="O32" s="13"/>
      <c r="P32" s="184"/>
      <c r="Q32" s="195">
        <f t="shared" si="2"/>
        <v>17</v>
      </c>
      <c r="R32" s="85"/>
      <c r="S32" s="13"/>
      <c r="T32" s="13"/>
      <c r="U32" s="195">
        <f t="shared" si="5"/>
        <v>0</v>
      </c>
      <c r="V32" s="179">
        <f t="shared" si="4"/>
        <v>17</v>
      </c>
    </row>
    <row r="33" spans="1:22" ht="18" customHeight="1">
      <c r="A33" s="86">
        <v>29</v>
      </c>
      <c r="B33" s="2">
        <v>108</v>
      </c>
      <c r="C33" s="2" t="s">
        <v>90</v>
      </c>
      <c r="D33" s="85"/>
      <c r="E33" s="13"/>
      <c r="F33" s="184"/>
      <c r="G33" s="17">
        <f t="shared" si="0"/>
        <v>0</v>
      </c>
      <c r="H33" s="85"/>
      <c r="I33" s="13">
        <v>6</v>
      </c>
      <c r="J33" s="13"/>
      <c r="K33" s="184"/>
      <c r="L33" s="17">
        <f t="shared" si="6"/>
        <v>6</v>
      </c>
      <c r="M33" s="85"/>
      <c r="N33" s="13"/>
      <c r="O33" s="13"/>
      <c r="P33" s="184"/>
      <c r="Q33" s="195">
        <f t="shared" si="2"/>
        <v>0</v>
      </c>
      <c r="R33" s="85"/>
      <c r="S33" s="13">
        <v>4.5</v>
      </c>
      <c r="T33" s="13">
        <v>6</v>
      </c>
      <c r="U33" s="195">
        <f t="shared" si="5"/>
        <v>10.5</v>
      </c>
      <c r="V33" s="179">
        <f t="shared" si="4"/>
        <v>16.5</v>
      </c>
    </row>
    <row r="34" spans="1:22" ht="18" customHeight="1">
      <c r="A34" s="86">
        <v>30</v>
      </c>
      <c r="B34" s="2">
        <v>66</v>
      </c>
      <c r="C34" s="2" t="s">
        <v>36</v>
      </c>
      <c r="D34" s="85"/>
      <c r="E34" s="13"/>
      <c r="F34" s="184"/>
      <c r="G34" s="17">
        <f t="shared" si="0"/>
        <v>0</v>
      </c>
      <c r="H34" s="85"/>
      <c r="I34" s="13"/>
      <c r="J34" s="13"/>
      <c r="K34" s="184"/>
      <c r="L34" s="17">
        <f t="shared" si="6"/>
        <v>0</v>
      </c>
      <c r="M34" s="85">
        <v>9</v>
      </c>
      <c r="N34" s="13"/>
      <c r="O34" s="13"/>
      <c r="P34" s="184"/>
      <c r="Q34" s="195">
        <f t="shared" si="2"/>
        <v>9</v>
      </c>
      <c r="R34" s="85">
        <v>4.5</v>
      </c>
      <c r="S34" s="13"/>
      <c r="T34" s="13"/>
      <c r="U34" s="195">
        <f t="shared" si="5"/>
        <v>4.5</v>
      </c>
      <c r="V34" s="179">
        <f t="shared" si="4"/>
        <v>13.5</v>
      </c>
    </row>
    <row r="35" spans="1:22" ht="18" customHeight="1">
      <c r="A35" s="86">
        <v>31</v>
      </c>
      <c r="B35" s="2">
        <v>42</v>
      </c>
      <c r="C35" s="2" t="s">
        <v>24</v>
      </c>
      <c r="D35" s="85"/>
      <c r="E35" s="13"/>
      <c r="F35" s="184"/>
      <c r="G35" s="17">
        <f t="shared" si="0"/>
        <v>0</v>
      </c>
      <c r="H35" s="85">
        <v>12</v>
      </c>
      <c r="I35" s="13"/>
      <c r="J35" s="13"/>
      <c r="K35" s="184"/>
      <c r="L35" s="17">
        <f t="shared" si="6"/>
        <v>12</v>
      </c>
      <c r="M35" s="85"/>
      <c r="N35" s="13"/>
      <c r="O35" s="13"/>
      <c r="P35" s="184"/>
      <c r="Q35" s="195">
        <f t="shared" si="2"/>
        <v>0</v>
      </c>
      <c r="R35" s="85"/>
      <c r="S35" s="13"/>
      <c r="T35" s="13"/>
      <c r="U35" s="195">
        <f t="shared" si="5"/>
        <v>0</v>
      </c>
      <c r="V35" s="179">
        <f t="shared" si="4"/>
        <v>12</v>
      </c>
    </row>
    <row r="36" spans="1:22" ht="18" customHeight="1">
      <c r="A36" s="86">
        <v>32</v>
      </c>
      <c r="B36" s="2">
        <v>76</v>
      </c>
      <c r="C36" s="2" t="s">
        <v>57</v>
      </c>
      <c r="D36" s="85"/>
      <c r="E36" s="13"/>
      <c r="F36" s="184"/>
      <c r="G36" s="17">
        <f t="shared" si="0"/>
        <v>0</v>
      </c>
      <c r="H36" s="85"/>
      <c r="I36" s="13"/>
      <c r="J36" s="13"/>
      <c r="K36" s="184"/>
      <c r="L36" s="17">
        <f t="shared" si="6"/>
        <v>0</v>
      </c>
      <c r="M36" s="85"/>
      <c r="N36" s="13">
        <v>6</v>
      </c>
      <c r="O36" s="13"/>
      <c r="P36" s="184"/>
      <c r="Q36" s="195">
        <f t="shared" si="2"/>
        <v>6</v>
      </c>
      <c r="R36" s="85"/>
      <c r="S36" s="13"/>
      <c r="T36" s="13"/>
      <c r="U36" s="195">
        <f t="shared" si="5"/>
        <v>0</v>
      </c>
      <c r="V36" s="179">
        <f t="shared" si="4"/>
        <v>6</v>
      </c>
    </row>
    <row r="37" spans="1:22" ht="18" customHeight="1" thickBot="1">
      <c r="A37" s="180">
        <v>33</v>
      </c>
      <c r="B37" s="63">
        <v>36</v>
      </c>
      <c r="C37" s="63" t="s">
        <v>22</v>
      </c>
      <c r="D37" s="132"/>
      <c r="E37" s="133"/>
      <c r="F37" s="185"/>
      <c r="G37" s="190">
        <f t="shared" si="0"/>
        <v>0</v>
      </c>
      <c r="H37" s="132"/>
      <c r="I37" s="133"/>
      <c r="J37" s="133"/>
      <c r="K37" s="185"/>
      <c r="L37" s="190">
        <f t="shared" si="6"/>
        <v>0</v>
      </c>
      <c r="M37" s="132"/>
      <c r="N37" s="133"/>
      <c r="O37" s="133"/>
      <c r="P37" s="185"/>
      <c r="Q37" s="196">
        <f t="shared" si="2"/>
        <v>0</v>
      </c>
      <c r="R37" s="132">
        <v>4.5</v>
      </c>
      <c r="S37" s="133"/>
      <c r="T37" s="133"/>
      <c r="U37" s="196">
        <f t="shared" si="5"/>
        <v>4.5</v>
      </c>
      <c r="V37" s="233">
        <f t="shared" si="4"/>
        <v>4.5</v>
      </c>
    </row>
    <row r="38" spans="1:22" ht="18" customHeight="1">
      <c r="A38" s="43"/>
      <c r="D38" s="48">
        <f>SUM(D5:D37)</f>
        <v>186</v>
      </c>
      <c r="E38" s="49">
        <f>SUM(E5:E37)</f>
        <v>219</v>
      </c>
      <c r="F38" s="48">
        <f>SUM(F5:F37)</f>
        <v>243</v>
      </c>
      <c r="G38" s="50">
        <f t="shared" si="0"/>
        <v>648</v>
      </c>
      <c r="H38" s="38">
        <f>SUM(H5:H37)</f>
        <v>460</v>
      </c>
      <c r="I38" s="38">
        <f>SUM(I5:I37)</f>
        <v>405</v>
      </c>
      <c r="J38" s="38">
        <f>SUM(J5:J37)</f>
        <v>378</v>
      </c>
      <c r="K38" s="38">
        <f>SUM(K5:K37)</f>
        <v>108</v>
      </c>
      <c r="L38" s="50">
        <f t="shared" si="6"/>
        <v>1351</v>
      </c>
      <c r="M38" s="38">
        <f>SUM(M5:M37)</f>
        <v>396</v>
      </c>
      <c r="N38" s="38">
        <f>SUM(N5:N37)</f>
        <v>327</v>
      </c>
      <c r="O38" s="51">
        <f>SUM(O5:O37)</f>
        <v>378</v>
      </c>
      <c r="P38" s="38">
        <f>SUM(P5:P37)</f>
        <v>102</v>
      </c>
      <c r="Q38" s="50">
        <f t="shared" si="2"/>
        <v>1203</v>
      </c>
      <c r="R38" s="38">
        <f>SUM(R5:R37)</f>
        <v>204</v>
      </c>
      <c r="S38" s="38">
        <f>SUM(S5:S37)</f>
        <v>243</v>
      </c>
      <c r="T38" s="51">
        <f>SUM(T5:T37)</f>
        <v>231</v>
      </c>
      <c r="U38" s="50">
        <f t="shared" si="5"/>
        <v>678</v>
      </c>
      <c r="V38" s="50">
        <f>SUM(V5:V37)</f>
        <v>3878</v>
      </c>
    </row>
    <row r="39" spans="1:22" ht="18" customHeight="1">
      <c r="A39" s="43"/>
      <c r="B39" s="2"/>
      <c r="C39" s="2"/>
      <c r="D39" s="13"/>
      <c r="E39" s="13"/>
      <c r="F39" s="13"/>
      <c r="G39" s="17"/>
      <c r="H39" s="13"/>
      <c r="I39" s="13"/>
      <c r="J39" s="13"/>
      <c r="K39" s="13"/>
      <c r="L39" s="17"/>
      <c r="M39" s="13"/>
      <c r="N39" s="13"/>
      <c r="O39" s="13"/>
      <c r="P39" s="13"/>
      <c r="Q39" s="17"/>
      <c r="V39" s="17"/>
    </row>
    <row r="40" spans="1:17" ht="18" customHeight="1">
      <c r="A40" s="279" t="s">
        <v>87</v>
      </c>
      <c r="B40" s="279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</row>
    <row r="41" spans="1:17" ht="18" customHeight="1">
      <c r="A41" s="43"/>
      <c r="B41" s="2"/>
      <c r="C41" s="2"/>
      <c r="D41" s="13"/>
      <c r="E41" s="13"/>
      <c r="F41" s="13"/>
      <c r="G41" s="17"/>
      <c r="H41" s="13"/>
      <c r="I41" s="13"/>
      <c r="J41" s="13"/>
      <c r="K41" s="13"/>
      <c r="L41" s="17"/>
      <c r="M41" s="13"/>
      <c r="N41" s="13"/>
      <c r="O41" s="13"/>
      <c r="P41" s="13"/>
      <c r="Q41" s="17"/>
    </row>
    <row r="42" spans="1:17" ht="18" customHeight="1">
      <c r="A42" s="43"/>
      <c r="B42" s="15"/>
      <c r="C42" s="16"/>
      <c r="D42" s="13"/>
      <c r="E42" s="13"/>
      <c r="F42" s="13"/>
      <c r="G42" s="17"/>
      <c r="H42" s="13"/>
      <c r="I42" s="13"/>
      <c r="J42" s="13"/>
      <c r="K42" s="13"/>
      <c r="L42" s="17"/>
      <c r="M42" s="13"/>
      <c r="N42" s="13"/>
      <c r="O42" s="13"/>
      <c r="P42" s="13"/>
      <c r="Q42" s="17"/>
    </row>
    <row r="43" spans="1:17" ht="18" customHeight="1">
      <c r="A43" s="4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ht="18" customHeight="1">
      <c r="A44" s="43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ht="18" customHeight="1">
      <c r="A45" s="43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ht="18" customHeight="1">
      <c r="A46" s="43"/>
      <c r="B46" s="15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ht="18" customHeight="1">
      <c r="A47" s="43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</row>
    <row r="48" ht="18" customHeight="1">
      <c r="A48" s="43"/>
    </row>
    <row r="49" ht="18" customHeight="1">
      <c r="A49" s="43"/>
    </row>
    <row r="50" ht="18" customHeight="1">
      <c r="A50" s="43"/>
    </row>
    <row r="51" ht="18" customHeight="1">
      <c r="A51" s="43"/>
    </row>
    <row r="52" spans="1:4" ht="18" customHeight="1">
      <c r="A52" s="43"/>
      <c r="B52" s="15"/>
      <c r="C52" s="16"/>
      <c r="D52" s="13"/>
    </row>
    <row r="53" spans="2:4" ht="9" customHeight="1">
      <c r="B53" s="7"/>
      <c r="C53" s="7"/>
      <c r="D53" s="7"/>
    </row>
    <row r="54" ht="18" customHeight="1"/>
    <row r="55" ht="7.5" customHeight="1">
      <c r="A55" s="21"/>
    </row>
    <row r="56" ht="18" customHeight="1"/>
    <row r="57" ht="18" customHeight="1">
      <c r="A57" s="21"/>
    </row>
    <row r="58" ht="15" customHeight="1"/>
    <row r="59" ht="15" customHeight="1"/>
    <row r="60" ht="15" customHeight="1"/>
    <row r="61" ht="15" customHeight="1"/>
    <row r="62" spans="2:26" s="31" customFormat="1" ht="15" customHeight="1">
      <c r="B62" s="10"/>
      <c r="C62" s="14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2"/>
      <c r="S62" s="12"/>
      <c r="T62" s="12"/>
      <c r="U62" s="12"/>
      <c r="V62" s="12"/>
      <c r="W62" s="12"/>
      <c r="X62" s="33"/>
      <c r="Y62" s="12"/>
      <c r="Z62" s="12"/>
    </row>
    <row r="68" ht="15" customHeight="1"/>
    <row r="69" ht="15" customHeight="1"/>
  </sheetData>
  <sheetProtection/>
  <mergeCells count="7">
    <mergeCell ref="A40:Q40"/>
    <mergeCell ref="A1:Q1"/>
    <mergeCell ref="D3:G3"/>
    <mergeCell ref="H3:L3"/>
    <mergeCell ref="M3:Q3"/>
    <mergeCell ref="V3:V4"/>
    <mergeCell ref="R3:U3"/>
  </mergeCells>
  <printOptions horizontalCentered="1"/>
  <pageMargins left="0.31496062992125984" right="0.31496062992125984" top="0.7874015748031497" bottom="0.5905511811023623" header="0.5118110236220472" footer="0.5118110236220472"/>
  <pageSetup horizontalDpi="180" verticalDpi="18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44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M10" sqref="AM10"/>
    </sheetView>
  </sheetViews>
  <sheetFormatPr defaultColWidth="8.875" defaultRowHeight="12.75"/>
  <cols>
    <col min="1" max="1" width="5.125" style="20" customWidth="1"/>
    <col min="2" max="2" width="4.75390625" style="25" customWidth="1"/>
    <col min="3" max="3" width="9.75390625" style="26" customWidth="1"/>
    <col min="4" max="8" width="4.75390625" style="10" customWidth="1"/>
    <col min="9" max="9" width="4.75390625" style="8" customWidth="1"/>
    <col min="10" max="10" width="5.75390625" style="25" customWidth="1"/>
    <col min="11" max="15" width="4.75390625" style="8" customWidth="1"/>
    <col min="16" max="16" width="5.75390625" style="25" customWidth="1"/>
    <col min="17" max="17" width="4.75390625" style="9" hidden="1" customWidth="1"/>
    <col min="18" max="20" width="3.75390625" style="8" hidden="1" customWidth="1"/>
    <col min="21" max="21" width="6.75390625" style="9" hidden="1" customWidth="1"/>
    <col min="22" max="23" width="6.75390625" style="8" hidden="1" customWidth="1"/>
    <col min="24" max="29" width="4.75390625" style="7" customWidth="1"/>
    <col min="30" max="30" width="5.75390625" style="7" customWidth="1"/>
    <col min="31" max="34" width="4.75390625" style="7" customWidth="1"/>
    <col min="35" max="35" width="5.75390625" style="7" customWidth="1"/>
    <col min="36" max="36" width="9.25390625" style="7" customWidth="1"/>
    <col min="37" max="16384" width="8.875" style="7" customWidth="1"/>
  </cols>
  <sheetData>
    <row r="1" spans="1:36" ht="21.75" customHeight="1" thickBot="1">
      <c r="A1" s="293" t="s">
        <v>166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197"/>
      <c r="R1" s="198"/>
      <c r="S1" s="198"/>
      <c r="T1" s="198"/>
      <c r="U1" s="197"/>
      <c r="V1" s="198"/>
      <c r="W1" s="198"/>
      <c r="X1" s="206"/>
      <c r="Y1" s="206"/>
      <c r="Z1" s="206"/>
      <c r="AA1" s="206"/>
      <c r="AB1" s="206"/>
      <c r="AC1" s="206"/>
      <c r="AD1" s="206"/>
      <c r="AE1" s="206"/>
      <c r="AF1" s="206"/>
      <c r="AG1" s="206"/>
      <c r="AH1" s="206"/>
      <c r="AI1" s="206"/>
      <c r="AJ1" s="207"/>
    </row>
    <row r="2" spans="1:36" ht="15" customHeight="1">
      <c r="A2" s="44"/>
      <c r="B2" s="29"/>
      <c r="C2" s="138"/>
      <c r="D2" s="290" t="s">
        <v>130</v>
      </c>
      <c r="E2" s="290"/>
      <c r="F2" s="290"/>
      <c r="G2" s="290"/>
      <c r="H2" s="290"/>
      <c r="I2" s="290"/>
      <c r="J2" s="290"/>
      <c r="K2" s="291" t="s">
        <v>131</v>
      </c>
      <c r="L2" s="290"/>
      <c r="M2" s="290"/>
      <c r="N2" s="290"/>
      <c r="O2" s="290"/>
      <c r="P2" s="292"/>
      <c r="Q2" s="197"/>
      <c r="R2" s="198"/>
      <c r="S2" s="198"/>
      <c r="T2" s="198"/>
      <c r="U2" s="197"/>
      <c r="V2" s="198"/>
      <c r="W2" s="198"/>
      <c r="X2" s="291" t="s">
        <v>139</v>
      </c>
      <c r="Y2" s="290"/>
      <c r="Z2" s="290"/>
      <c r="AA2" s="290"/>
      <c r="AB2" s="290"/>
      <c r="AC2" s="290"/>
      <c r="AD2" s="292"/>
      <c r="AE2" s="291" t="s">
        <v>140</v>
      </c>
      <c r="AF2" s="290"/>
      <c r="AG2" s="290"/>
      <c r="AH2" s="290"/>
      <c r="AI2" s="292"/>
      <c r="AJ2" s="55" t="s">
        <v>104</v>
      </c>
    </row>
    <row r="3" spans="1:36" ht="19.5" customHeight="1">
      <c r="A3" s="53" t="s">
        <v>105</v>
      </c>
      <c r="B3" s="6" t="s">
        <v>68</v>
      </c>
      <c r="C3" s="137" t="s">
        <v>54</v>
      </c>
      <c r="D3" s="24" t="s">
        <v>0</v>
      </c>
      <c r="E3" s="24" t="s">
        <v>97</v>
      </c>
      <c r="F3" s="24" t="s">
        <v>135</v>
      </c>
      <c r="G3" s="24" t="s">
        <v>2</v>
      </c>
      <c r="H3" s="24" t="s">
        <v>98</v>
      </c>
      <c r="I3" s="24" t="s">
        <v>99</v>
      </c>
      <c r="J3" s="54" t="s">
        <v>49</v>
      </c>
      <c r="K3" s="53" t="s">
        <v>0</v>
      </c>
      <c r="L3" s="24" t="s">
        <v>97</v>
      </c>
      <c r="M3" s="24" t="s">
        <v>2</v>
      </c>
      <c r="N3" s="24" t="s">
        <v>98</v>
      </c>
      <c r="O3" s="24" t="s">
        <v>99</v>
      </c>
      <c r="P3" s="134" t="s">
        <v>49</v>
      </c>
      <c r="Q3" s="13" t="s">
        <v>3</v>
      </c>
      <c r="R3" s="199" t="s">
        <v>4</v>
      </c>
      <c r="S3" s="199" t="s">
        <v>5</v>
      </c>
      <c r="T3" s="199" t="s">
        <v>6</v>
      </c>
      <c r="U3" s="13" t="s">
        <v>7</v>
      </c>
      <c r="V3" s="199" t="s">
        <v>8</v>
      </c>
      <c r="W3" s="199" t="s">
        <v>9</v>
      </c>
      <c r="X3" s="53" t="s">
        <v>0</v>
      </c>
      <c r="Y3" s="24" t="s">
        <v>97</v>
      </c>
      <c r="Z3" s="24" t="s">
        <v>135</v>
      </c>
      <c r="AA3" s="24" t="s">
        <v>2</v>
      </c>
      <c r="AB3" s="24" t="s">
        <v>98</v>
      </c>
      <c r="AC3" s="24" t="s">
        <v>99</v>
      </c>
      <c r="AD3" s="134" t="s">
        <v>49</v>
      </c>
      <c r="AE3" s="53" t="s">
        <v>0</v>
      </c>
      <c r="AF3" s="24" t="s">
        <v>97</v>
      </c>
      <c r="AG3" s="24" t="s">
        <v>2</v>
      </c>
      <c r="AH3" s="24" t="s">
        <v>98</v>
      </c>
      <c r="AI3" s="134" t="s">
        <v>49</v>
      </c>
      <c r="AJ3" s="56" t="s">
        <v>49</v>
      </c>
    </row>
    <row r="4" spans="1:36" ht="15" customHeight="1">
      <c r="A4" s="60">
        <v>1</v>
      </c>
      <c r="B4" s="2">
        <v>9</v>
      </c>
      <c r="C4" s="137" t="s">
        <v>13</v>
      </c>
      <c r="D4" s="52">
        <v>44</v>
      </c>
      <c r="E4" s="24"/>
      <c r="F4" s="24"/>
      <c r="G4" s="24">
        <v>28</v>
      </c>
      <c r="H4" s="24">
        <v>48</v>
      </c>
      <c r="I4" s="98">
        <v>28</v>
      </c>
      <c r="J4" s="115">
        <f aca="true" t="shared" si="0" ref="J4:J36">SUM(D4:I4)</f>
        <v>148</v>
      </c>
      <c r="K4" s="52"/>
      <c r="L4" s="24"/>
      <c r="M4" s="24"/>
      <c r="N4" s="24"/>
      <c r="O4" s="98"/>
      <c r="P4" s="115">
        <f aca="true" t="shared" si="1" ref="P4:P36">SUM(K4:O4)</f>
        <v>0</v>
      </c>
      <c r="Q4" s="13"/>
      <c r="R4" s="199"/>
      <c r="S4" s="199"/>
      <c r="T4" s="199"/>
      <c r="U4" s="13"/>
      <c r="V4" s="199"/>
      <c r="W4" s="199"/>
      <c r="X4" s="52">
        <v>74</v>
      </c>
      <c r="Y4" s="24">
        <v>24</v>
      </c>
      <c r="Z4" s="24"/>
      <c r="AA4" s="24">
        <v>34</v>
      </c>
      <c r="AB4" s="24">
        <v>48</v>
      </c>
      <c r="AC4" s="98">
        <v>10</v>
      </c>
      <c r="AD4" s="115">
        <f aca="true" t="shared" si="2" ref="AD4:AD36">SUM(X4:AC4)</f>
        <v>190</v>
      </c>
      <c r="AE4" s="52"/>
      <c r="AF4" s="24"/>
      <c r="AG4" s="24"/>
      <c r="AH4" s="24"/>
      <c r="AI4" s="115">
        <f aca="true" t="shared" si="3" ref="AI4:AI36">SUM(AE4:AH4)</f>
        <v>0</v>
      </c>
      <c r="AJ4" s="101">
        <f aca="true" t="shared" si="4" ref="AJ4:AJ36">J4+P4+AD4+AI4</f>
        <v>338</v>
      </c>
    </row>
    <row r="5" spans="1:36" ht="15" customHeight="1">
      <c r="A5" s="60">
        <v>2</v>
      </c>
      <c r="B5" s="2">
        <v>119</v>
      </c>
      <c r="C5" s="137" t="s">
        <v>41</v>
      </c>
      <c r="D5" s="52"/>
      <c r="E5" s="24"/>
      <c r="F5" s="24"/>
      <c r="G5" s="24">
        <v>8</v>
      </c>
      <c r="H5" s="24">
        <v>18</v>
      </c>
      <c r="I5" s="98">
        <v>20</v>
      </c>
      <c r="J5" s="115">
        <f>SUM(D5:I5)</f>
        <v>46</v>
      </c>
      <c r="K5" s="52">
        <v>10</v>
      </c>
      <c r="L5" s="24">
        <v>12</v>
      </c>
      <c r="M5" s="24">
        <v>28</v>
      </c>
      <c r="N5" s="24">
        <v>20</v>
      </c>
      <c r="O5" s="98">
        <v>34</v>
      </c>
      <c r="P5" s="115">
        <f>SUM(K5:O5)</f>
        <v>104</v>
      </c>
      <c r="Q5" s="13"/>
      <c r="R5" s="199"/>
      <c r="S5" s="199"/>
      <c r="T5" s="199"/>
      <c r="U5" s="13"/>
      <c r="V5" s="199"/>
      <c r="W5" s="199"/>
      <c r="X5" s="52"/>
      <c r="Y5" s="24"/>
      <c r="Z5" s="24"/>
      <c r="AA5" s="24"/>
      <c r="AB5" s="24"/>
      <c r="AC5" s="98"/>
      <c r="AD5" s="115">
        <f>SUM(X5:AC5)</f>
        <v>0</v>
      </c>
      <c r="AE5" s="52">
        <v>32</v>
      </c>
      <c r="AF5" s="24">
        <v>4</v>
      </c>
      <c r="AG5" s="24"/>
      <c r="AH5" s="24"/>
      <c r="AI5" s="115">
        <f>SUM(AE5:AH5)</f>
        <v>36</v>
      </c>
      <c r="AJ5" s="101">
        <f>J5+P5+AD5+AI5</f>
        <v>186</v>
      </c>
    </row>
    <row r="6" spans="1:36" ht="15" customHeight="1">
      <c r="A6" s="60">
        <v>3</v>
      </c>
      <c r="B6" s="2">
        <v>103</v>
      </c>
      <c r="C6" s="137" t="s">
        <v>67</v>
      </c>
      <c r="D6" s="52"/>
      <c r="E6" s="24"/>
      <c r="F6" s="24"/>
      <c r="G6" s="24">
        <v>16</v>
      </c>
      <c r="H6" s="24"/>
      <c r="I6" s="98">
        <v>30</v>
      </c>
      <c r="J6" s="115">
        <f>SUM(D6:I6)</f>
        <v>46</v>
      </c>
      <c r="K6" s="52">
        <v>18</v>
      </c>
      <c r="L6" s="24"/>
      <c r="M6" s="24">
        <v>30</v>
      </c>
      <c r="N6" s="24"/>
      <c r="O6" s="98">
        <v>34</v>
      </c>
      <c r="P6" s="115">
        <f>SUM(K6:O6)</f>
        <v>82</v>
      </c>
      <c r="Q6" s="13"/>
      <c r="R6" s="199"/>
      <c r="S6" s="199"/>
      <c r="T6" s="199"/>
      <c r="U6" s="13"/>
      <c r="V6" s="199"/>
      <c r="W6" s="199"/>
      <c r="X6" s="52"/>
      <c r="Y6" s="24"/>
      <c r="Z6" s="24"/>
      <c r="AA6" s="24"/>
      <c r="AB6" s="234"/>
      <c r="AC6" s="98"/>
      <c r="AD6" s="115">
        <f>SUM(X6:AC6)</f>
        <v>0</v>
      </c>
      <c r="AE6" s="52">
        <v>12</v>
      </c>
      <c r="AF6" s="24">
        <v>20</v>
      </c>
      <c r="AG6" s="24"/>
      <c r="AH6" s="24">
        <v>12</v>
      </c>
      <c r="AI6" s="115">
        <f>SUM(AE6:AH6)</f>
        <v>44</v>
      </c>
      <c r="AJ6" s="101">
        <f>J6+P6+AD6+AI6</f>
        <v>172</v>
      </c>
    </row>
    <row r="7" spans="1:36" ht="15" customHeight="1">
      <c r="A7" s="60">
        <v>4</v>
      </c>
      <c r="B7" s="2">
        <v>12</v>
      </c>
      <c r="C7" s="2" t="s">
        <v>15</v>
      </c>
      <c r="D7" s="52">
        <v>10</v>
      </c>
      <c r="E7" s="24"/>
      <c r="F7" s="24">
        <v>10</v>
      </c>
      <c r="G7" s="24">
        <v>8</v>
      </c>
      <c r="H7" s="24">
        <v>18</v>
      </c>
      <c r="I7" s="98">
        <v>10</v>
      </c>
      <c r="J7" s="115">
        <f t="shared" si="0"/>
        <v>56</v>
      </c>
      <c r="K7" s="24"/>
      <c r="L7" s="24"/>
      <c r="M7" s="24"/>
      <c r="N7" s="24"/>
      <c r="O7" s="24"/>
      <c r="P7" s="115">
        <f t="shared" si="1"/>
        <v>0</v>
      </c>
      <c r="Q7" s="13"/>
      <c r="R7" s="199"/>
      <c r="S7" s="199"/>
      <c r="T7" s="199"/>
      <c r="U7" s="13"/>
      <c r="V7" s="199"/>
      <c r="W7" s="199"/>
      <c r="X7" s="24">
        <v>18</v>
      </c>
      <c r="Y7" s="24"/>
      <c r="Z7" s="24">
        <v>10</v>
      </c>
      <c r="AA7" s="24">
        <v>18</v>
      </c>
      <c r="AB7" s="24">
        <v>38</v>
      </c>
      <c r="AC7" s="24">
        <v>8</v>
      </c>
      <c r="AD7" s="115">
        <f t="shared" si="2"/>
        <v>92</v>
      </c>
      <c r="AE7" s="24">
        <v>10</v>
      </c>
      <c r="AF7" s="24"/>
      <c r="AG7" s="24"/>
      <c r="AH7" s="24"/>
      <c r="AI7" s="115">
        <f t="shared" si="3"/>
        <v>10</v>
      </c>
      <c r="AJ7" s="101">
        <f t="shared" si="4"/>
        <v>158</v>
      </c>
    </row>
    <row r="8" spans="1:36" ht="15" customHeight="1">
      <c r="A8" s="60">
        <v>5</v>
      </c>
      <c r="B8" s="2">
        <v>24</v>
      </c>
      <c r="C8" s="137" t="s">
        <v>19</v>
      </c>
      <c r="D8" s="52"/>
      <c r="E8" s="24"/>
      <c r="F8" s="24"/>
      <c r="G8" s="24"/>
      <c r="H8" s="24"/>
      <c r="I8" s="98"/>
      <c r="J8" s="115">
        <f t="shared" si="0"/>
        <v>0</v>
      </c>
      <c r="K8" s="52"/>
      <c r="L8" s="24"/>
      <c r="M8" s="24">
        <v>28</v>
      </c>
      <c r="N8" s="24">
        <v>24</v>
      </c>
      <c r="O8" s="98">
        <v>40</v>
      </c>
      <c r="P8" s="115">
        <f t="shared" si="1"/>
        <v>92</v>
      </c>
      <c r="Q8" s="13"/>
      <c r="R8" s="199"/>
      <c r="S8" s="199"/>
      <c r="T8" s="199"/>
      <c r="U8" s="13"/>
      <c r="V8" s="199"/>
      <c r="W8" s="199"/>
      <c r="X8" s="52"/>
      <c r="Y8" s="24"/>
      <c r="Z8" s="24"/>
      <c r="AA8" s="24"/>
      <c r="AB8" s="24"/>
      <c r="AC8" s="98"/>
      <c r="AD8" s="115">
        <f t="shared" si="2"/>
        <v>0</v>
      </c>
      <c r="AE8" s="52"/>
      <c r="AF8" s="24">
        <v>16</v>
      </c>
      <c r="AG8" s="24"/>
      <c r="AH8" s="24">
        <v>34</v>
      </c>
      <c r="AI8" s="115">
        <f t="shared" si="3"/>
        <v>50</v>
      </c>
      <c r="AJ8" s="101">
        <f t="shared" si="4"/>
        <v>142</v>
      </c>
    </row>
    <row r="9" spans="1:36" ht="15" customHeight="1">
      <c r="A9" s="60">
        <v>6</v>
      </c>
      <c r="B9" s="2">
        <v>1</v>
      </c>
      <c r="C9" s="137" t="s">
        <v>10</v>
      </c>
      <c r="D9" s="52"/>
      <c r="E9" s="24"/>
      <c r="F9" s="24"/>
      <c r="G9" s="24"/>
      <c r="H9" s="24"/>
      <c r="I9" s="98"/>
      <c r="J9" s="115">
        <f t="shared" si="0"/>
        <v>0</v>
      </c>
      <c r="K9" s="52">
        <v>36</v>
      </c>
      <c r="L9" s="24">
        <v>16</v>
      </c>
      <c r="M9" s="24">
        <v>20</v>
      </c>
      <c r="N9" s="24"/>
      <c r="O9" s="98"/>
      <c r="P9" s="115">
        <f t="shared" si="1"/>
        <v>72</v>
      </c>
      <c r="Q9" s="13"/>
      <c r="R9" s="199"/>
      <c r="S9" s="199"/>
      <c r="T9" s="199"/>
      <c r="U9" s="13"/>
      <c r="V9" s="199"/>
      <c r="W9" s="199"/>
      <c r="X9" s="52"/>
      <c r="Y9" s="24"/>
      <c r="Z9" s="24"/>
      <c r="AA9" s="24"/>
      <c r="AB9" s="24"/>
      <c r="AC9" s="98"/>
      <c r="AD9" s="115">
        <f t="shared" si="2"/>
        <v>0</v>
      </c>
      <c r="AE9" s="52">
        <v>10</v>
      </c>
      <c r="AF9" s="24"/>
      <c r="AG9" s="24"/>
      <c r="AH9" s="24"/>
      <c r="AI9" s="115">
        <f t="shared" si="3"/>
        <v>10</v>
      </c>
      <c r="AJ9" s="101">
        <f t="shared" si="4"/>
        <v>82</v>
      </c>
    </row>
    <row r="10" spans="1:36" ht="15" customHeight="1">
      <c r="A10" s="60">
        <v>7</v>
      </c>
      <c r="B10" s="2">
        <v>116</v>
      </c>
      <c r="C10" s="137" t="s">
        <v>40</v>
      </c>
      <c r="D10" s="52"/>
      <c r="E10" s="24"/>
      <c r="F10" s="24"/>
      <c r="G10" s="24"/>
      <c r="H10" s="24"/>
      <c r="I10" s="98"/>
      <c r="J10" s="115">
        <f>SUM(D10:I10)</f>
        <v>0</v>
      </c>
      <c r="K10" s="52"/>
      <c r="L10" s="24">
        <v>20</v>
      </c>
      <c r="M10" s="24">
        <v>18</v>
      </c>
      <c r="N10" s="24">
        <v>16</v>
      </c>
      <c r="O10" s="98"/>
      <c r="P10" s="115">
        <f>SUM(K10:O10)</f>
        <v>54</v>
      </c>
      <c r="Q10" s="13"/>
      <c r="R10" s="199"/>
      <c r="S10" s="199"/>
      <c r="T10" s="199"/>
      <c r="U10" s="13"/>
      <c r="V10" s="199"/>
      <c r="W10" s="199"/>
      <c r="X10" s="52"/>
      <c r="Y10" s="24"/>
      <c r="Z10" s="24"/>
      <c r="AA10" s="24"/>
      <c r="AB10" s="24"/>
      <c r="AC10" s="98"/>
      <c r="AD10" s="115">
        <f>SUM(X10:AC10)</f>
        <v>0</v>
      </c>
      <c r="AE10" s="52"/>
      <c r="AF10" s="24">
        <v>8</v>
      </c>
      <c r="AG10" s="24"/>
      <c r="AH10" s="24"/>
      <c r="AI10" s="115">
        <f>SUM(AE10:AH10)</f>
        <v>8</v>
      </c>
      <c r="AJ10" s="101">
        <f>J10+P10+AD10+AI10</f>
        <v>62</v>
      </c>
    </row>
    <row r="11" spans="1:36" ht="15" customHeight="1">
      <c r="A11" s="60">
        <v>8</v>
      </c>
      <c r="B11" s="2">
        <v>64</v>
      </c>
      <c r="C11" s="137" t="s">
        <v>35</v>
      </c>
      <c r="D11" s="52"/>
      <c r="E11" s="24"/>
      <c r="F11" s="24"/>
      <c r="G11" s="24"/>
      <c r="H11" s="24"/>
      <c r="I11" s="98"/>
      <c r="J11" s="115">
        <f t="shared" si="0"/>
        <v>0</v>
      </c>
      <c r="K11" s="52"/>
      <c r="L11" s="24"/>
      <c r="M11" s="24"/>
      <c r="N11" s="24"/>
      <c r="O11" s="98"/>
      <c r="P11" s="115">
        <f t="shared" si="1"/>
        <v>0</v>
      </c>
      <c r="Q11" s="13"/>
      <c r="R11" s="199"/>
      <c r="S11" s="199"/>
      <c r="T11" s="199"/>
      <c r="U11" s="13"/>
      <c r="V11" s="199"/>
      <c r="W11" s="199"/>
      <c r="X11" s="52"/>
      <c r="Y11" s="24"/>
      <c r="Z11" s="24"/>
      <c r="AA11" s="24"/>
      <c r="AB11" s="24"/>
      <c r="AC11" s="98"/>
      <c r="AD11" s="115">
        <f t="shared" si="2"/>
        <v>0</v>
      </c>
      <c r="AE11" s="52"/>
      <c r="AF11" s="24">
        <v>48</v>
      </c>
      <c r="AG11" s="24"/>
      <c r="AH11" s="24">
        <v>10</v>
      </c>
      <c r="AI11" s="115">
        <f t="shared" si="3"/>
        <v>58</v>
      </c>
      <c r="AJ11" s="101">
        <f t="shared" si="4"/>
        <v>58</v>
      </c>
    </row>
    <row r="12" spans="1:36" ht="15" customHeight="1">
      <c r="A12" s="60">
        <v>9</v>
      </c>
      <c r="B12" s="2">
        <v>52</v>
      </c>
      <c r="C12" s="137" t="s">
        <v>32</v>
      </c>
      <c r="D12" s="52"/>
      <c r="E12" s="24"/>
      <c r="F12" s="24"/>
      <c r="G12" s="24">
        <v>8</v>
      </c>
      <c r="H12" s="24"/>
      <c r="I12" s="98"/>
      <c r="J12" s="115">
        <f>SUM(D12:I12)</f>
        <v>8</v>
      </c>
      <c r="K12" s="52"/>
      <c r="L12" s="24"/>
      <c r="M12" s="24"/>
      <c r="N12" s="24"/>
      <c r="O12" s="98"/>
      <c r="P12" s="115">
        <f>SUM(K12:O12)</f>
        <v>0</v>
      </c>
      <c r="Q12" s="13"/>
      <c r="R12" s="199"/>
      <c r="S12" s="199"/>
      <c r="T12" s="199"/>
      <c r="U12" s="13"/>
      <c r="V12" s="199"/>
      <c r="W12" s="199"/>
      <c r="X12" s="52"/>
      <c r="Y12" s="24"/>
      <c r="Z12" s="24"/>
      <c r="AA12" s="24"/>
      <c r="AB12" s="24"/>
      <c r="AC12" s="98"/>
      <c r="AD12" s="115">
        <f>SUM(X12:AC12)</f>
        <v>0</v>
      </c>
      <c r="AE12" s="52"/>
      <c r="AF12" s="24">
        <v>20</v>
      </c>
      <c r="AG12" s="24"/>
      <c r="AH12" s="24">
        <v>12</v>
      </c>
      <c r="AI12" s="115">
        <f>SUM(AE12:AH12)</f>
        <v>32</v>
      </c>
      <c r="AJ12" s="101">
        <f>J12+P12+AD12+AI12</f>
        <v>40</v>
      </c>
    </row>
    <row r="13" spans="1:36" ht="15" customHeight="1">
      <c r="A13" s="60" t="s">
        <v>120</v>
      </c>
      <c r="B13" s="2">
        <v>49</v>
      </c>
      <c r="C13" s="137" t="s">
        <v>31</v>
      </c>
      <c r="D13" s="52"/>
      <c r="E13" s="24"/>
      <c r="F13" s="24"/>
      <c r="G13" s="24">
        <v>10</v>
      </c>
      <c r="H13" s="24"/>
      <c r="I13" s="98">
        <v>12</v>
      </c>
      <c r="J13" s="115">
        <f>SUM(D13:I13)</f>
        <v>22</v>
      </c>
      <c r="K13" s="52"/>
      <c r="L13" s="24"/>
      <c r="M13" s="24"/>
      <c r="N13" s="24"/>
      <c r="O13" s="98"/>
      <c r="P13" s="115">
        <f>SUM(K13:O13)</f>
        <v>0</v>
      </c>
      <c r="Q13" s="13"/>
      <c r="R13" s="199"/>
      <c r="S13" s="199"/>
      <c r="T13" s="199"/>
      <c r="U13" s="13"/>
      <c r="V13" s="199"/>
      <c r="W13" s="199"/>
      <c r="X13" s="52">
        <v>8</v>
      </c>
      <c r="Y13" s="24"/>
      <c r="Z13" s="24">
        <v>10</v>
      </c>
      <c r="AA13" s="24"/>
      <c r="AB13" s="24"/>
      <c r="AC13" s="98"/>
      <c r="AD13" s="115">
        <f>SUM(X13:AC13)</f>
        <v>18</v>
      </c>
      <c r="AE13" s="52"/>
      <c r="AF13" s="24"/>
      <c r="AG13" s="24"/>
      <c r="AH13" s="24"/>
      <c r="AI13" s="115">
        <f>SUM(AE13:AH13)</f>
        <v>0</v>
      </c>
      <c r="AJ13" s="101">
        <f>J13+P13+AD13+AI13</f>
        <v>40</v>
      </c>
    </row>
    <row r="14" spans="1:36" ht="15" customHeight="1">
      <c r="A14" s="60" t="s">
        <v>120</v>
      </c>
      <c r="B14" s="2">
        <v>132</v>
      </c>
      <c r="C14" s="137" t="s">
        <v>43</v>
      </c>
      <c r="D14" s="52"/>
      <c r="E14" s="24"/>
      <c r="F14" s="24"/>
      <c r="G14" s="24"/>
      <c r="H14" s="24"/>
      <c r="I14" s="98"/>
      <c r="J14" s="115">
        <f>SUM(D14:I14)</f>
        <v>0</v>
      </c>
      <c r="K14" s="52"/>
      <c r="L14" s="24">
        <v>40</v>
      </c>
      <c r="M14" s="24"/>
      <c r="N14" s="24"/>
      <c r="O14" s="98"/>
      <c r="P14" s="115">
        <f>SUM(K14:O14)</f>
        <v>40</v>
      </c>
      <c r="Q14" s="13"/>
      <c r="R14" s="199"/>
      <c r="S14" s="199"/>
      <c r="T14" s="199"/>
      <c r="U14" s="13"/>
      <c r="V14" s="199"/>
      <c r="W14" s="199"/>
      <c r="X14" s="52"/>
      <c r="Y14" s="24"/>
      <c r="Z14" s="24"/>
      <c r="AA14" s="24"/>
      <c r="AB14" s="24"/>
      <c r="AC14" s="98"/>
      <c r="AD14" s="115">
        <f>SUM(X14:AC14)</f>
        <v>0</v>
      </c>
      <c r="AE14" s="52"/>
      <c r="AF14" s="24"/>
      <c r="AG14" s="24"/>
      <c r="AH14" s="24"/>
      <c r="AI14" s="115">
        <f>SUM(AE14:AH14)</f>
        <v>0</v>
      </c>
      <c r="AJ14" s="101">
        <f>J14+P14+AD14+AI14</f>
        <v>40</v>
      </c>
    </row>
    <row r="15" spans="1:36" ht="15" customHeight="1">
      <c r="A15" s="60">
        <v>12</v>
      </c>
      <c r="B15" s="2">
        <v>121</v>
      </c>
      <c r="C15" s="137" t="s">
        <v>42</v>
      </c>
      <c r="D15" s="52"/>
      <c r="E15" s="24">
        <v>20</v>
      </c>
      <c r="F15" s="24"/>
      <c r="G15" s="24">
        <v>8</v>
      </c>
      <c r="H15" s="24"/>
      <c r="I15" s="98">
        <v>8</v>
      </c>
      <c r="J15" s="115">
        <f t="shared" si="0"/>
        <v>36</v>
      </c>
      <c r="K15" s="52" t="s">
        <v>120</v>
      </c>
      <c r="L15" s="24"/>
      <c r="M15" s="24"/>
      <c r="N15" s="24"/>
      <c r="O15" s="98"/>
      <c r="P15" s="115">
        <f t="shared" si="1"/>
        <v>0</v>
      </c>
      <c r="Q15" s="13"/>
      <c r="R15" s="199"/>
      <c r="S15" s="199"/>
      <c r="T15" s="199"/>
      <c r="U15" s="13"/>
      <c r="V15" s="199"/>
      <c r="W15" s="199"/>
      <c r="X15" s="52"/>
      <c r="Y15" s="24"/>
      <c r="Z15" s="24"/>
      <c r="AA15" s="24"/>
      <c r="AB15" s="24"/>
      <c r="AC15" s="98"/>
      <c r="AD15" s="115">
        <f t="shared" si="2"/>
        <v>0</v>
      </c>
      <c r="AE15" s="52"/>
      <c r="AF15" s="24"/>
      <c r="AG15" s="24"/>
      <c r="AH15" s="24"/>
      <c r="AI15" s="115">
        <f t="shared" si="3"/>
        <v>0</v>
      </c>
      <c r="AJ15" s="101">
        <f t="shared" si="4"/>
        <v>36</v>
      </c>
    </row>
    <row r="16" spans="1:36" ht="15" customHeight="1">
      <c r="A16" s="60" t="s">
        <v>120</v>
      </c>
      <c r="B16" s="2">
        <v>57</v>
      </c>
      <c r="C16" s="137" t="s">
        <v>113</v>
      </c>
      <c r="D16" s="52"/>
      <c r="E16" s="24"/>
      <c r="F16" s="24"/>
      <c r="G16" s="24"/>
      <c r="H16" s="24"/>
      <c r="I16" s="98"/>
      <c r="J16" s="115">
        <f t="shared" si="0"/>
        <v>0</v>
      </c>
      <c r="K16" s="52"/>
      <c r="L16" s="24"/>
      <c r="M16" s="24"/>
      <c r="N16" s="24">
        <v>8</v>
      </c>
      <c r="O16" s="98"/>
      <c r="P16" s="115">
        <f t="shared" si="1"/>
        <v>8</v>
      </c>
      <c r="Q16" s="13"/>
      <c r="R16" s="199"/>
      <c r="S16" s="199"/>
      <c r="T16" s="199"/>
      <c r="U16" s="13"/>
      <c r="V16" s="199"/>
      <c r="W16" s="199"/>
      <c r="X16" s="52"/>
      <c r="Y16" s="24"/>
      <c r="Z16" s="24"/>
      <c r="AA16" s="24"/>
      <c r="AB16" s="24"/>
      <c r="AC16" s="98"/>
      <c r="AD16" s="115">
        <f t="shared" si="2"/>
        <v>0</v>
      </c>
      <c r="AE16" s="52"/>
      <c r="AF16" s="24">
        <v>16</v>
      </c>
      <c r="AG16" s="24"/>
      <c r="AH16" s="24">
        <v>12</v>
      </c>
      <c r="AI16" s="115">
        <f t="shared" si="3"/>
        <v>28</v>
      </c>
      <c r="AJ16" s="101">
        <f t="shared" si="4"/>
        <v>36</v>
      </c>
    </row>
    <row r="17" spans="1:36" ht="15" customHeight="1">
      <c r="A17" s="60">
        <v>14</v>
      </c>
      <c r="B17" s="2">
        <v>60</v>
      </c>
      <c r="C17" s="137" t="s">
        <v>34</v>
      </c>
      <c r="D17" s="52"/>
      <c r="E17" s="24"/>
      <c r="F17" s="24"/>
      <c r="G17" s="24"/>
      <c r="H17" s="24"/>
      <c r="I17" s="98"/>
      <c r="J17" s="115">
        <f t="shared" si="0"/>
        <v>0</v>
      </c>
      <c r="K17" s="52">
        <v>8</v>
      </c>
      <c r="L17" s="24">
        <v>16</v>
      </c>
      <c r="M17" s="24"/>
      <c r="N17" s="24">
        <v>8</v>
      </c>
      <c r="O17" s="98"/>
      <c r="P17" s="115">
        <f t="shared" si="1"/>
        <v>32</v>
      </c>
      <c r="Q17" s="13"/>
      <c r="R17" s="199"/>
      <c r="S17" s="199"/>
      <c r="T17" s="199"/>
      <c r="U17" s="13"/>
      <c r="V17" s="199"/>
      <c r="W17" s="199"/>
      <c r="X17" s="52"/>
      <c r="Y17" s="24"/>
      <c r="Z17" s="24"/>
      <c r="AA17" s="24"/>
      <c r="AB17" s="24"/>
      <c r="AC17" s="98"/>
      <c r="AD17" s="115">
        <f t="shared" si="2"/>
        <v>0</v>
      </c>
      <c r="AE17" s="52"/>
      <c r="AF17" s="24"/>
      <c r="AG17" s="24"/>
      <c r="AH17" s="24"/>
      <c r="AI17" s="115">
        <f t="shared" si="3"/>
        <v>0</v>
      </c>
      <c r="AJ17" s="101">
        <f t="shared" si="4"/>
        <v>32</v>
      </c>
    </row>
    <row r="18" spans="1:36" ht="15" customHeight="1">
      <c r="A18" s="60">
        <v>15</v>
      </c>
      <c r="B18" s="2">
        <v>133</v>
      </c>
      <c r="C18" s="137" t="s">
        <v>72</v>
      </c>
      <c r="D18" s="52"/>
      <c r="E18" s="24"/>
      <c r="F18" s="24"/>
      <c r="G18" s="24"/>
      <c r="H18" s="24"/>
      <c r="I18" s="98"/>
      <c r="J18" s="115">
        <f>SUM(D18:I18)</f>
        <v>0</v>
      </c>
      <c r="K18" s="52">
        <v>8</v>
      </c>
      <c r="L18" s="24"/>
      <c r="M18" s="24"/>
      <c r="N18" s="24"/>
      <c r="O18" s="98">
        <v>8</v>
      </c>
      <c r="P18" s="115">
        <f>SUM(K18:O18)</f>
        <v>16</v>
      </c>
      <c r="Q18" s="13"/>
      <c r="R18" s="199"/>
      <c r="S18" s="199"/>
      <c r="T18" s="199"/>
      <c r="U18" s="13"/>
      <c r="V18" s="199"/>
      <c r="W18" s="199"/>
      <c r="X18" s="52"/>
      <c r="Y18" s="24"/>
      <c r="Z18" s="24"/>
      <c r="AA18" s="24"/>
      <c r="AB18" s="24"/>
      <c r="AC18" s="98"/>
      <c r="AD18" s="115">
        <f>SUM(X18:AC18)</f>
        <v>0</v>
      </c>
      <c r="AE18" s="52">
        <v>8</v>
      </c>
      <c r="AF18" s="24"/>
      <c r="AG18" s="24"/>
      <c r="AH18" s="24"/>
      <c r="AI18" s="115">
        <f>SUM(AE18:AH18)</f>
        <v>8</v>
      </c>
      <c r="AJ18" s="101">
        <f>J18+P18+AD18+AI18</f>
        <v>24</v>
      </c>
    </row>
    <row r="19" spans="1:36" ht="15" customHeight="1">
      <c r="A19" s="60">
        <v>16</v>
      </c>
      <c r="B19" s="2">
        <v>42</v>
      </c>
      <c r="C19" s="137" t="s">
        <v>24</v>
      </c>
      <c r="D19" s="52"/>
      <c r="E19" s="24"/>
      <c r="F19" s="24">
        <v>10</v>
      </c>
      <c r="G19" s="24">
        <v>10</v>
      </c>
      <c r="H19" s="24"/>
      <c r="I19" s="98"/>
      <c r="J19" s="115">
        <f>SUM(D19:I19)</f>
        <v>20</v>
      </c>
      <c r="K19" s="52"/>
      <c r="L19" s="24"/>
      <c r="M19" s="24"/>
      <c r="N19" s="24"/>
      <c r="O19" s="98"/>
      <c r="P19" s="115">
        <f>SUM(K19:O19)</f>
        <v>0</v>
      </c>
      <c r="Q19" s="13"/>
      <c r="R19" s="199"/>
      <c r="S19" s="199"/>
      <c r="T19" s="199"/>
      <c r="U19" s="13"/>
      <c r="V19" s="199"/>
      <c r="W19" s="199"/>
      <c r="X19" s="52"/>
      <c r="Y19" s="24"/>
      <c r="Z19" s="24"/>
      <c r="AA19" s="24"/>
      <c r="AB19" s="24"/>
      <c r="AC19" s="98"/>
      <c r="AD19" s="115">
        <f>SUM(X19:AC19)</f>
        <v>0</v>
      </c>
      <c r="AE19" s="52"/>
      <c r="AF19" s="24"/>
      <c r="AG19" s="24"/>
      <c r="AH19" s="24"/>
      <c r="AI19" s="115">
        <f>SUM(AE19:AH19)</f>
        <v>0</v>
      </c>
      <c r="AJ19" s="101">
        <f>J19+P19+AD19+AI19</f>
        <v>20</v>
      </c>
    </row>
    <row r="20" spans="1:36" ht="15" customHeight="1">
      <c r="A20" s="60" t="s">
        <v>120</v>
      </c>
      <c r="B20" s="2">
        <v>48</v>
      </c>
      <c r="C20" s="137" t="s">
        <v>30</v>
      </c>
      <c r="D20" s="52"/>
      <c r="E20" s="24"/>
      <c r="F20" s="24"/>
      <c r="G20" s="24"/>
      <c r="H20" s="24"/>
      <c r="I20" s="98"/>
      <c r="J20" s="115">
        <f>SUM(D20:I20)</f>
        <v>0</v>
      </c>
      <c r="K20" s="52"/>
      <c r="L20" s="24"/>
      <c r="M20" s="24"/>
      <c r="N20" s="24"/>
      <c r="O20" s="98"/>
      <c r="P20" s="115">
        <f>SUM(K20:O20)</f>
        <v>0</v>
      </c>
      <c r="Q20" s="13"/>
      <c r="R20" s="199"/>
      <c r="S20" s="199"/>
      <c r="T20" s="199"/>
      <c r="U20" s="13"/>
      <c r="V20" s="199"/>
      <c r="W20" s="199"/>
      <c r="X20" s="52"/>
      <c r="Y20" s="24">
        <v>20</v>
      </c>
      <c r="Z20" s="24"/>
      <c r="AA20" s="24"/>
      <c r="AB20" s="24"/>
      <c r="AC20" s="98"/>
      <c r="AD20" s="115">
        <f>SUM(X20:AC20)</f>
        <v>20</v>
      </c>
      <c r="AE20" s="52"/>
      <c r="AF20" s="24"/>
      <c r="AG20" s="24"/>
      <c r="AH20" s="24"/>
      <c r="AI20" s="115">
        <f>SUM(AE20:AH20)</f>
        <v>0</v>
      </c>
      <c r="AJ20" s="101">
        <f>J20+P20+AD20+AI20</f>
        <v>20</v>
      </c>
    </row>
    <row r="21" spans="1:36" ht="15" customHeight="1">
      <c r="A21" s="60">
        <v>18</v>
      </c>
      <c r="B21" s="2">
        <v>66</v>
      </c>
      <c r="C21" s="137" t="s">
        <v>134</v>
      </c>
      <c r="D21" s="52"/>
      <c r="E21" s="24">
        <v>10</v>
      </c>
      <c r="F21" s="24"/>
      <c r="G21" s="24">
        <v>8</v>
      </c>
      <c r="H21" s="24"/>
      <c r="I21" s="98"/>
      <c r="J21" s="115">
        <f>SUM(D21:I21)</f>
        <v>18</v>
      </c>
      <c r="K21" s="52"/>
      <c r="L21" s="24"/>
      <c r="M21" s="24"/>
      <c r="N21" s="24"/>
      <c r="O21" s="98"/>
      <c r="P21" s="115">
        <f>SUM(K21:O21)</f>
        <v>0</v>
      </c>
      <c r="Q21" s="13"/>
      <c r="R21" s="199"/>
      <c r="S21" s="199"/>
      <c r="T21" s="199"/>
      <c r="U21" s="13"/>
      <c r="V21" s="199"/>
      <c r="W21" s="199"/>
      <c r="X21" s="52"/>
      <c r="Y21" s="24"/>
      <c r="Z21" s="24"/>
      <c r="AA21" s="24"/>
      <c r="AB21" s="24"/>
      <c r="AC21" s="98"/>
      <c r="AD21" s="115">
        <f>SUM(X21:AC21)</f>
        <v>0</v>
      </c>
      <c r="AE21" s="52"/>
      <c r="AF21" s="24"/>
      <c r="AG21" s="24"/>
      <c r="AH21" s="24"/>
      <c r="AI21" s="115">
        <f>SUM(AE21:AH21)</f>
        <v>0</v>
      </c>
      <c r="AJ21" s="101">
        <f>J21+P21+AD21+AI21</f>
        <v>18</v>
      </c>
    </row>
    <row r="22" spans="1:36" ht="15" customHeight="1">
      <c r="A22" s="60" t="s">
        <v>120</v>
      </c>
      <c r="B22" s="2">
        <v>36</v>
      </c>
      <c r="C22" s="137" t="s">
        <v>22</v>
      </c>
      <c r="D22" s="52">
        <v>8</v>
      </c>
      <c r="E22" s="24">
        <v>10</v>
      </c>
      <c r="F22" s="24"/>
      <c r="G22" s="24"/>
      <c r="H22" s="24"/>
      <c r="I22" s="98"/>
      <c r="J22" s="115">
        <f>SUM(D22:I22)</f>
        <v>18</v>
      </c>
      <c r="K22" s="52"/>
      <c r="L22" s="24"/>
      <c r="M22" s="24"/>
      <c r="N22" s="24"/>
      <c r="O22" s="98"/>
      <c r="P22" s="115">
        <f>SUM(K22:O22)</f>
        <v>0</v>
      </c>
      <c r="Q22" s="13"/>
      <c r="R22" s="199"/>
      <c r="S22" s="199"/>
      <c r="T22" s="199"/>
      <c r="U22" s="13"/>
      <c r="V22" s="199"/>
      <c r="W22" s="199"/>
      <c r="X22" s="52"/>
      <c r="Y22" s="24"/>
      <c r="Z22" s="24"/>
      <c r="AA22" s="24"/>
      <c r="AB22" s="24"/>
      <c r="AC22" s="98"/>
      <c r="AD22" s="115">
        <f>SUM(X22:AC22)</f>
        <v>0</v>
      </c>
      <c r="AE22" s="52"/>
      <c r="AF22" s="24"/>
      <c r="AG22" s="24"/>
      <c r="AH22" s="24"/>
      <c r="AI22" s="115">
        <f>SUM(AE22:AH22)</f>
        <v>0</v>
      </c>
      <c r="AJ22" s="101">
        <f>J22+P22+AD22+AI22</f>
        <v>18</v>
      </c>
    </row>
    <row r="23" spans="1:36" ht="15" customHeight="1">
      <c r="A23" s="60">
        <v>20</v>
      </c>
      <c r="B23" s="2">
        <v>23</v>
      </c>
      <c r="C23" s="137" t="s">
        <v>18</v>
      </c>
      <c r="D23" s="52">
        <v>8</v>
      </c>
      <c r="E23" s="24"/>
      <c r="F23" s="24"/>
      <c r="G23" s="24"/>
      <c r="H23" s="24">
        <v>8</v>
      </c>
      <c r="I23" s="98"/>
      <c r="J23" s="115">
        <f t="shared" si="0"/>
        <v>16</v>
      </c>
      <c r="K23" s="52"/>
      <c r="L23" s="24"/>
      <c r="M23" s="24"/>
      <c r="N23" s="24"/>
      <c r="O23" s="98"/>
      <c r="P23" s="115">
        <f t="shared" si="1"/>
        <v>0</v>
      </c>
      <c r="Q23" s="13"/>
      <c r="R23" s="199"/>
      <c r="S23" s="199"/>
      <c r="T23" s="199"/>
      <c r="U23" s="13"/>
      <c r="V23" s="199"/>
      <c r="W23" s="199"/>
      <c r="X23" s="52"/>
      <c r="Y23" s="24"/>
      <c r="Z23" s="24"/>
      <c r="AA23" s="24"/>
      <c r="AB23" s="24"/>
      <c r="AC23" s="98"/>
      <c r="AD23" s="115">
        <f t="shared" si="2"/>
        <v>0</v>
      </c>
      <c r="AE23" s="52"/>
      <c r="AF23" s="24"/>
      <c r="AG23" s="24"/>
      <c r="AH23" s="24"/>
      <c r="AI23" s="115">
        <f t="shared" si="3"/>
        <v>0</v>
      </c>
      <c r="AJ23" s="101">
        <f t="shared" si="4"/>
        <v>16</v>
      </c>
    </row>
    <row r="24" spans="1:36" ht="15" customHeight="1">
      <c r="A24" s="60" t="s">
        <v>120</v>
      </c>
      <c r="B24" s="2">
        <v>14</v>
      </c>
      <c r="C24" s="137" t="s">
        <v>16</v>
      </c>
      <c r="D24" s="52">
        <v>8</v>
      </c>
      <c r="E24" s="24"/>
      <c r="F24" s="24"/>
      <c r="G24" s="24">
        <v>8</v>
      </c>
      <c r="H24" s="24"/>
      <c r="I24" s="98"/>
      <c r="J24" s="115">
        <f>SUM(D24:I24)</f>
        <v>16</v>
      </c>
      <c r="K24" s="52"/>
      <c r="L24" s="24"/>
      <c r="M24" s="24"/>
      <c r="N24" s="24"/>
      <c r="O24" s="98"/>
      <c r="P24" s="115">
        <f>SUM(K24:O24)</f>
        <v>0</v>
      </c>
      <c r="Q24" s="13"/>
      <c r="R24" s="199"/>
      <c r="S24" s="199"/>
      <c r="T24" s="199"/>
      <c r="U24" s="13"/>
      <c r="V24" s="199"/>
      <c r="W24" s="199"/>
      <c r="X24" s="52"/>
      <c r="Y24" s="24"/>
      <c r="Z24" s="24"/>
      <c r="AA24" s="24"/>
      <c r="AB24" s="24"/>
      <c r="AC24" s="98"/>
      <c r="AD24" s="115">
        <f>SUM(X24:AC24)</f>
        <v>0</v>
      </c>
      <c r="AE24" s="52"/>
      <c r="AF24" s="24"/>
      <c r="AG24" s="24"/>
      <c r="AH24" s="24"/>
      <c r="AI24" s="115">
        <f>SUM(AE24:AH24)</f>
        <v>0</v>
      </c>
      <c r="AJ24" s="101">
        <f>J24+P24+AD24+AI24</f>
        <v>16</v>
      </c>
    </row>
    <row r="25" spans="1:36" ht="15" customHeight="1">
      <c r="A25" s="60">
        <v>22</v>
      </c>
      <c r="B25" s="2">
        <v>185</v>
      </c>
      <c r="C25" s="137" t="s">
        <v>133</v>
      </c>
      <c r="D25" s="52"/>
      <c r="E25" s="24"/>
      <c r="F25" s="24"/>
      <c r="G25" s="24"/>
      <c r="H25" s="24"/>
      <c r="I25" s="98"/>
      <c r="J25" s="115">
        <f>SUM(D25:I25)</f>
        <v>0</v>
      </c>
      <c r="K25" s="52"/>
      <c r="L25" s="24">
        <v>4</v>
      </c>
      <c r="M25" s="24"/>
      <c r="N25" s="24">
        <v>8</v>
      </c>
      <c r="O25" s="98"/>
      <c r="P25" s="115">
        <f>SUM(K25:O25)</f>
        <v>12</v>
      </c>
      <c r="Q25" s="13"/>
      <c r="R25" s="199"/>
      <c r="S25" s="199"/>
      <c r="T25" s="199"/>
      <c r="U25" s="13"/>
      <c r="V25" s="199"/>
      <c r="W25" s="199"/>
      <c r="X25" s="52"/>
      <c r="Y25" s="24"/>
      <c r="Z25" s="24"/>
      <c r="AA25" s="24"/>
      <c r="AB25" s="24"/>
      <c r="AC25" s="98"/>
      <c r="AD25" s="115">
        <f>SUM(X25:AC25)</f>
        <v>0</v>
      </c>
      <c r="AE25" s="52"/>
      <c r="AF25" s="24"/>
      <c r="AG25" s="24"/>
      <c r="AH25" s="24"/>
      <c r="AI25" s="115">
        <f>SUM(AE25:AH25)</f>
        <v>0</v>
      </c>
      <c r="AJ25" s="101">
        <f>J25+P25+AD25+AI25</f>
        <v>12</v>
      </c>
    </row>
    <row r="26" spans="1:36" ht="15" customHeight="1">
      <c r="A26" s="60" t="s">
        <v>120</v>
      </c>
      <c r="B26" s="2">
        <v>30</v>
      </c>
      <c r="C26" s="2" t="s">
        <v>63</v>
      </c>
      <c r="D26" s="52"/>
      <c r="E26" s="24"/>
      <c r="F26" s="24"/>
      <c r="G26" s="24"/>
      <c r="H26" s="24"/>
      <c r="I26" s="24"/>
      <c r="J26" s="52">
        <f>SUM(D26:I26)</f>
        <v>0</v>
      </c>
      <c r="K26" s="52"/>
      <c r="L26" s="24">
        <v>4</v>
      </c>
      <c r="M26" s="24">
        <v>8</v>
      </c>
      <c r="N26" s="24"/>
      <c r="O26" s="24"/>
      <c r="P26" s="52">
        <f>SUM(K26:O26)</f>
        <v>12</v>
      </c>
      <c r="Q26" s="13"/>
      <c r="R26" s="199"/>
      <c r="S26" s="199"/>
      <c r="T26" s="199"/>
      <c r="U26" s="13"/>
      <c r="V26" s="199"/>
      <c r="W26" s="199"/>
      <c r="X26" s="52"/>
      <c r="Y26" s="24"/>
      <c r="Z26" s="24"/>
      <c r="AA26" s="24"/>
      <c r="AB26" s="24"/>
      <c r="AC26" s="24"/>
      <c r="AD26" s="52">
        <f>SUM(X26:AC26)</f>
        <v>0</v>
      </c>
      <c r="AE26" s="240"/>
      <c r="AF26" s="24"/>
      <c r="AG26" s="24"/>
      <c r="AH26" s="24"/>
      <c r="AI26" s="52">
        <f>SUM(AF26:AH26)</f>
        <v>0</v>
      </c>
      <c r="AJ26" s="101">
        <f>J26+P26+AD26+AI26</f>
        <v>12</v>
      </c>
    </row>
    <row r="27" spans="1:36" ht="15" customHeight="1">
      <c r="A27" s="60" t="s">
        <v>120</v>
      </c>
      <c r="B27" s="2">
        <v>108</v>
      </c>
      <c r="C27" s="137" t="s">
        <v>90</v>
      </c>
      <c r="D27" s="52"/>
      <c r="E27" s="24"/>
      <c r="F27" s="24"/>
      <c r="G27" s="24"/>
      <c r="H27" s="24"/>
      <c r="I27" s="98"/>
      <c r="J27" s="115">
        <f t="shared" si="0"/>
        <v>0</v>
      </c>
      <c r="K27" s="52"/>
      <c r="L27" s="24"/>
      <c r="M27" s="24"/>
      <c r="N27" s="24"/>
      <c r="O27" s="98"/>
      <c r="P27" s="115">
        <f t="shared" si="1"/>
        <v>0</v>
      </c>
      <c r="Q27" s="13"/>
      <c r="R27" s="199"/>
      <c r="S27" s="199"/>
      <c r="T27" s="199"/>
      <c r="U27" s="13"/>
      <c r="V27" s="199"/>
      <c r="W27" s="199"/>
      <c r="X27" s="52"/>
      <c r="Y27" s="24"/>
      <c r="Z27" s="24"/>
      <c r="AA27" s="24"/>
      <c r="AB27" s="24"/>
      <c r="AC27" s="98"/>
      <c r="AD27" s="115">
        <f t="shared" si="2"/>
        <v>0</v>
      </c>
      <c r="AE27" s="52"/>
      <c r="AF27" s="24">
        <v>12</v>
      </c>
      <c r="AG27" s="24"/>
      <c r="AH27" s="24"/>
      <c r="AI27" s="115">
        <f t="shared" si="3"/>
        <v>12</v>
      </c>
      <c r="AJ27" s="101">
        <f t="shared" si="4"/>
        <v>12</v>
      </c>
    </row>
    <row r="28" spans="1:36" ht="15" customHeight="1">
      <c r="A28" s="60">
        <v>25</v>
      </c>
      <c r="B28" s="2">
        <v>63</v>
      </c>
      <c r="C28" s="137" t="s">
        <v>76</v>
      </c>
      <c r="D28" s="52"/>
      <c r="E28" s="24"/>
      <c r="F28" s="24"/>
      <c r="G28" s="24"/>
      <c r="H28" s="24"/>
      <c r="I28" s="98"/>
      <c r="J28" s="115">
        <f t="shared" si="0"/>
        <v>0</v>
      </c>
      <c r="K28" s="52">
        <v>10</v>
      </c>
      <c r="L28" s="24"/>
      <c r="M28" s="24"/>
      <c r="N28" s="24"/>
      <c r="O28" s="98"/>
      <c r="P28" s="115">
        <f t="shared" si="1"/>
        <v>10</v>
      </c>
      <c r="Q28" s="13"/>
      <c r="R28" s="199"/>
      <c r="S28" s="199"/>
      <c r="T28" s="199"/>
      <c r="U28" s="13"/>
      <c r="V28" s="199"/>
      <c r="W28" s="199"/>
      <c r="X28" s="52"/>
      <c r="Y28" s="24"/>
      <c r="Z28" s="24"/>
      <c r="AA28" s="24"/>
      <c r="AB28" s="24"/>
      <c r="AC28" s="98"/>
      <c r="AD28" s="115">
        <f t="shared" si="2"/>
        <v>0</v>
      </c>
      <c r="AE28" s="52"/>
      <c r="AF28" s="24"/>
      <c r="AG28" s="24"/>
      <c r="AH28" s="24"/>
      <c r="AI28" s="115">
        <f t="shared" si="3"/>
        <v>0</v>
      </c>
      <c r="AJ28" s="101">
        <f t="shared" si="4"/>
        <v>10</v>
      </c>
    </row>
    <row r="29" spans="1:36" ht="15" customHeight="1">
      <c r="A29" s="60" t="s">
        <v>120</v>
      </c>
      <c r="B29" s="2">
        <v>77</v>
      </c>
      <c r="C29" s="137" t="s">
        <v>141</v>
      </c>
      <c r="D29" s="52"/>
      <c r="E29" s="24"/>
      <c r="F29" s="24"/>
      <c r="G29" s="24"/>
      <c r="H29" s="24"/>
      <c r="I29" s="98"/>
      <c r="J29" s="115">
        <f t="shared" si="0"/>
        <v>0</v>
      </c>
      <c r="K29" s="52"/>
      <c r="L29" s="24"/>
      <c r="M29" s="24"/>
      <c r="N29" s="24"/>
      <c r="O29" s="98"/>
      <c r="P29" s="115">
        <f t="shared" si="1"/>
        <v>0</v>
      </c>
      <c r="Q29" s="13"/>
      <c r="R29" s="199"/>
      <c r="S29" s="199"/>
      <c r="T29" s="199"/>
      <c r="U29" s="13"/>
      <c r="V29" s="199"/>
      <c r="W29" s="199"/>
      <c r="X29" s="52"/>
      <c r="Y29" s="24">
        <v>10</v>
      </c>
      <c r="Z29" s="24"/>
      <c r="AA29" s="24"/>
      <c r="AB29" s="24"/>
      <c r="AC29" s="98"/>
      <c r="AD29" s="115">
        <f t="shared" si="2"/>
        <v>10</v>
      </c>
      <c r="AE29" s="52"/>
      <c r="AF29" s="24"/>
      <c r="AG29" s="24"/>
      <c r="AH29" s="24"/>
      <c r="AI29" s="115">
        <f t="shared" si="3"/>
        <v>0</v>
      </c>
      <c r="AJ29" s="101">
        <f t="shared" si="4"/>
        <v>10</v>
      </c>
    </row>
    <row r="30" spans="1:36" ht="15" customHeight="1">
      <c r="A30" s="60" t="s">
        <v>120</v>
      </c>
      <c r="B30" s="2">
        <v>8</v>
      </c>
      <c r="C30" s="137" t="s">
        <v>142</v>
      </c>
      <c r="D30" s="52"/>
      <c r="E30" s="24"/>
      <c r="F30" s="24"/>
      <c r="G30" s="24"/>
      <c r="H30" s="24"/>
      <c r="I30" s="98"/>
      <c r="J30" s="115">
        <f t="shared" si="0"/>
        <v>0</v>
      </c>
      <c r="K30" s="52"/>
      <c r="L30" s="24"/>
      <c r="M30" s="24"/>
      <c r="N30" s="24"/>
      <c r="O30" s="98"/>
      <c r="P30" s="115">
        <f t="shared" si="1"/>
        <v>0</v>
      </c>
      <c r="Q30" s="13"/>
      <c r="R30" s="199"/>
      <c r="S30" s="199"/>
      <c r="T30" s="199"/>
      <c r="U30" s="13"/>
      <c r="V30" s="199"/>
      <c r="W30" s="199"/>
      <c r="X30" s="52"/>
      <c r="Y30" s="24">
        <v>10</v>
      </c>
      <c r="Z30" s="24"/>
      <c r="AA30" s="24"/>
      <c r="AB30" s="24"/>
      <c r="AC30" s="98"/>
      <c r="AD30" s="115">
        <f t="shared" si="2"/>
        <v>10</v>
      </c>
      <c r="AE30" s="52"/>
      <c r="AF30" s="24"/>
      <c r="AG30" s="24"/>
      <c r="AH30" s="24"/>
      <c r="AI30" s="115">
        <f t="shared" si="3"/>
        <v>0</v>
      </c>
      <c r="AJ30" s="101">
        <f t="shared" si="4"/>
        <v>10</v>
      </c>
    </row>
    <row r="31" spans="1:36" ht="15" customHeight="1">
      <c r="A31" s="60">
        <v>28</v>
      </c>
      <c r="B31" s="2">
        <v>55</v>
      </c>
      <c r="C31" s="137" t="s">
        <v>70</v>
      </c>
      <c r="D31" s="52"/>
      <c r="E31" s="24"/>
      <c r="F31" s="24"/>
      <c r="G31" s="24"/>
      <c r="H31" s="24"/>
      <c r="I31" s="98"/>
      <c r="J31" s="115">
        <f t="shared" si="0"/>
        <v>0</v>
      </c>
      <c r="K31" s="52"/>
      <c r="L31" s="24"/>
      <c r="M31" s="24"/>
      <c r="N31" s="24"/>
      <c r="O31" s="98"/>
      <c r="P31" s="115">
        <f t="shared" si="1"/>
        <v>0</v>
      </c>
      <c r="Q31" s="13"/>
      <c r="R31" s="199"/>
      <c r="S31" s="199"/>
      <c r="T31" s="199"/>
      <c r="U31" s="13"/>
      <c r="V31" s="199"/>
      <c r="W31" s="199"/>
      <c r="X31" s="52"/>
      <c r="Y31" s="24"/>
      <c r="Z31" s="24"/>
      <c r="AA31" s="24"/>
      <c r="AB31" s="24"/>
      <c r="AC31" s="98"/>
      <c r="AD31" s="115">
        <f t="shared" si="2"/>
        <v>0</v>
      </c>
      <c r="AE31" s="52">
        <v>8</v>
      </c>
      <c r="AF31" s="24"/>
      <c r="AG31" s="24"/>
      <c r="AH31" s="24"/>
      <c r="AI31" s="115">
        <f t="shared" si="3"/>
        <v>8</v>
      </c>
      <c r="AJ31" s="101">
        <f t="shared" si="4"/>
        <v>8</v>
      </c>
    </row>
    <row r="32" spans="1:36" ht="15" customHeight="1">
      <c r="A32" s="60" t="s">
        <v>120</v>
      </c>
      <c r="B32" s="2">
        <v>34</v>
      </c>
      <c r="C32" s="137" t="s">
        <v>91</v>
      </c>
      <c r="D32" s="52"/>
      <c r="E32" s="24"/>
      <c r="F32" s="24"/>
      <c r="G32" s="24"/>
      <c r="H32" s="24"/>
      <c r="I32" s="98"/>
      <c r="J32" s="115">
        <f t="shared" si="0"/>
        <v>0</v>
      </c>
      <c r="K32" s="52"/>
      <c r="L32" s="24"/>
      <c r="M32" s="24"/>
      <c r="N32" s="24"/>
      <c r="O32" s="98"/>
      <c r="P32" s="115">
        <f t="shared" si="1"/>
        <v>0</v>
      </c>
      <c r="Q32" s="13"/>
      <c r="R32" s="199"/>
      <c r="S32" s="199"/>
      <c r="T32" s="199"/>
      <c r="U32" s="13"/>
      <c r="V32" s="199"/>
      <c r="W32" s="199"/>
      <c r="X32" s="52">
        <v>8</v>
      </c>
      <c r="Y32" s="24"/>
      <c r="Z32" s="24"/>
      <c r="AA32" s="24"/>
      <c r="AB32" s="24"/>
      <c r="AC32" s="98"/>
      <c r="AD32" s="115">
        <f t="shared" si="2"/>
        <v>8</v>
      </c>
      <c r="AE32" s="52"/>
      <c r="AF32" s="24"/>
      <c r="AG32" s="24"/>
      <c r="AH32" s="24"/>
      <c r="AI32" s="115">
        <f t="shared" si="3"/>
        <v>0</v>
      </c>
      <c r="AJ32" s="101">
        <f t="shared" si="4"/>
        <v>8</v>
      </c>
    </row>
    <row r="33" spans="1:36" ht="15" customHeight="1">
      <c r="A33" s="60" t="s">
        <v>120</v>
      </c>
      <c r="B33" s="2">
        <v>26</v>
      </c>
      <c r="C33" s="137" t="s">
        <v>58</v>
      </c>
      <c r="D33" s="52"/>
      <c r="E33" s="24"/>
      <c r="F33" s="24"/>
      <c r="G33" s="24"/>
      <c r="H33" s="24"/>
      <c r="I33" s="98"/>
      <c r="J33" s="115">
        <f t="shared" si="0"/>
        <v>0</v>
      </c>
      <c r="K33" s="52"/>
      <c r="L33" s="24"/>
      <c r="M33" s="24">
        <v>8</v>
      </c>
      <c r="N33" s="24"/>
      <c r="O33" s="98"/>
      <c r="P33" s="115">
        <f t="shared" si="1"/>
        <v>8</v>
      </c>
      <c r="Q33" s="13"/>
      <c r="R33" s="199"/>
      <c r="S33" s="199"/>
      <c r="T33" s="199"/>
      <c r="U33" s="13"/>
      <c r="V33" s="199"/>
      <c r="W33" s="199"/>
      <c r="X33" s="52"/>
      <c r="Y33" s="24"/>
      <c r="Z33" s="24"/>
      <c r="AA33" s="24"/>
      <c r="AB33" s="24"/>
      <c r="AC33" s="98"/>
      <c r="AD33" s="115">
        <f t="shared" si="2"/>
        <v>0</v>
      </c>
      <c r="AE33" s="52"/>
      <c r="AF33" s="24"/>
      <c r="AG33" s="24"/>
      <c r="AH33" s="24"/>
      <c r="AI33" s="115">
        <f t="shared" si="3"/>
        <v>0</v>
      </c>
      <c r="AJ33" s="101">
        <f t="shared" si="4"/>
        <v>8</v>
      </c>
    </row>
    <row r="34" spans="1:36" ht="15" customHeight="1">
      <c r="A34" s="60" t="s">
        <v>120</v>
      </c>
      <c r="B34" s="2">
        <v>97</v>
      </c>
      <c r="C34" s="137" t="s">
        <v>83</v>
      </c>
      <c r="D34" s="52"/>
      <c r="E34" s="24"/>
      <c r="F34" s="24"/>
      <c r="G34" s="24"/>
      <c r="H34" s="24"/>
      <c r="I34" s="98"/>
      <c r="J34" s="115">
        <f t="shared" si="0"/>
        <v>0</v>
      </c>
      <c r="K34" s="52"/>
      <c r="L34" s="24"/>
      <c r="M34" s="24"/>
      <c r="N34" s="24"/>
      <c r="O34" s="98"/>
      <c r="P34" s="115">
        <f t="shared" si="1"/>
        <v>0</v>
      </c>
      <c r="Q34" s="13"/>
      <c r="R34" s="199"/>
      <c r="S34" s="199"/>
      <c r="T34" s="199"/>
      <c r="U34" s="13"/>
      <c r="V34" s="199"/>
      <c r="W34" s="199"/>
      <c r="X34" s="52"/>
      <c r="Y34" s="24"/>
      <c r="Z34" s="24"/>
      <c r="AA34" s="24"/>
      <c r="AB34" s="24">
        <v>8</v>
      </c>
      <c r="AC34" s="98"/>
      <c r="AD34" s="115">
        <f t="shared" si="2"/>
        <v>8</v>
      </c>
      <c r="AE34" s="52"/>
      <c r="AF34" s="24"/>
      <c r="AG34" s="24"/>
      <c r="AH34" s="24"/>
      <c r="AI34" s="115">
        <f t="shared" si="3"/>
        <v>0</v>
      </c>
      <c r="AJ34" s="101">
        <f t="shared" si="4"/>
        <v>8</v>
      </c>
    </row>
    <row r="35" spans="1:36" ht="15" customHeight="1">
      <c r="A35" s="60" t="s">
        <v>120</v>
      </c>
      <c r="B35" s="2">
        <v>39</v>
      </c>
      <c r="C35" s="137" t="s">
        <v>23</v>
      </c>
      <c r="D35" s="52"/>
      <c r="E35" s="24"/>
      <c r="F35" s="24"/>
      <c r="G35" s="24"/>
      <c r="H35" s="24"/>
      <c r="I35" s="98"/>
      <c r="J35" s="115">
        <f t="shared" si="0"/>
        <v>0</v>
      </c>
      <c r="K35" s="52">
        <v>8</v>
      </c>
      <c r="L35" s="24"/>
      <c r="M35" s="24"/>
      <c r="N35" s="24"/>
      <c r="O35" s="98"/>
      <c r="P35" s="115">
        <f t="shared" si="1"/>
        <v>8</v>
      </c>
      <c r="Q35" s="13"/>
      <c r="R35" s="199"/>
      <c r="S35" s="199"/>
      <c r="T35" s="199"/>
      <c r="U35" s="13"/>
      <c r="V35" s="199"/>
      <c r="W35" s="199"/>
      <c r="X35" s="52"/>
      <c r="Y35" s="24"/>
      <c r="Z35" s="24"/>
      <c r="AA35" s="24"/>
      <c r="AB35" s="24"/>
      <c r="AC35" s="98"/>
      <c r="AD35" s="115">
        <f t="shared" si="2"/>
        <v>0</v>
      </c>
      <c r="AE35" s="52"/>
      <c r="AF35" s="24"/>
      <c r="AG35" s="24"/>
      <c r="AH35" s="24"/>
      <c r="AI35" s="115">
        <f t="shared" si="3"/>
        <v>0</v>
      </c>
      <c r="AJ35" s="101">
        <f t="shared" si="4"/>
        <v>8</v>
      </c>
    </row>
    <row r="36" spans="1:36" ht="15" customHeight="1" thickBot="1">
      <c r="A36" s="62" t="s">
        <v>120</v>
      </c>
      <c r="B36" s="63">
        <v>59</v>
      </c>
      <c r="C36" s="139" t="s">
        <v>33</v>
      </c>
      <c r="D36" s="102"/>
      <c r="E36" s="99"/>
      <c r="F36" s="99"/>
      <c r="G36" s="99"/>
      <c r="H36" s="99"/>
      <c r="I36" s="100"/>
      <c r="J36" s="121">
        <f t="shared" si="0"/>
        <v>0</v>
      </c>
      <c r="K36" s="102">
        <v>8</v>
      </c>
      <c r="L36" s="99"/>
      <c r="M36" s="99"/>
      <c r="N36" s="99"/>
      <c r="O36" s="100"/>
      <c r="P36" s="121">
        <f t="shared" si="1"/>
        <v>8</v>
      </c>
      <c r="Q36" s="133"/>
      <c r="R36" s="200"/>
      <c r="S36" s="200"/>
      <c r="T36" s="200"/>
      <c r="U36" s="133"/>
      <c r="V36" s="200"/>
      <c r="W36" s="200"/>
      <c r="X36" s="102"/>
      <c r="Y36" s="99"/>
      <c r="Z36" s="99"/>
      <c r="AA36" s="99"/>
      <c r="AB36" s="99"/>
      <c r="AC36" s="100"/>
      <c r="AD36" s="121">
        <f t="shared" si="2"/>
        <v>0</v>
      </c>
      <c r="AE36" s="102"/>
      <c r="AF36" s="99"/>
      <c r="AG36" s="99"/>
      <c r="AH36" s="99"/>
      <c r="AI36" s="121">
        <f t="shared" si="3"/>
        <v>0</v>
      </c>
      <c r="AJ36" s="122">
        <f t="shared" si="4"/>
        <v>8</v>
      </c>
    </row>
    <row r="37" spans="1:36" ht="15" customHeight="1">
      <c r="A37"/>
      <c r="B37" s="1"/>
      <c r="C37" s="1"/>
      <c r="D37" s="24">
        <f aca="true" t="shared" si="5" ref="D37:AJ37">SUM(D4:D36)</f>
        <v>78</v>
      </c>
      <c r="E37" s="24">
        <f t="shared" si="5"/>
        <v>40</v>
      </c>
      <c r="F37" s="24">
        <f t="shared" si="5"/>
        <v>20</v>
      </c>
      <c r="G37" s="24">
        <f t="shared" si="5"/>
        <v>112</v>
      </c>
      <c r="H37" s="24">
        <f t="shared" si="5"/>
        <v>92</v>
      </c>
      <c r="I37" s="24">
        <f t="shared" si="5"/>
        <v>108</v>
      </c>
      <c r="J37" s="24">
        <f t="shared" si="5"/>
        <v>450</v>
      </c>
      <c r="K37" s="24">
        <f t="shared" si="5"/>
        <v>106</v>
      </c>
      <c r="L37" s="24">
        <f t="shared" si="5"/>
        <v>112</v>
      </c>
      <c r="M37" s="24">
        <f t="shared" si="5"/>
        <v>140</v>
      </c>
      <c r="N37" s="24">
        <f t="shared" si="5"/>
        <v>84</v>
      </c>
      <c r="O37" s="24">
        <f t="shared" si="5"/>
        <v>116</v>
      </c>
      <c r="P37" s="24">
        <f t="shared" si="5"/>
        <v>558</v>
      </c>
      <c r="Q37" s="24">
        <f t="shared" si="5"/>
        <v>0</v>
      </c>
      <c r="R37" s="24">
        <f t="shared" si="5"/>
        <v>0</v>
      </c>
      <c r="S37" s="24">
        <f t="shared" si="5"/>
        <v>0</v>
      </c>
      <c r="T37" s="24">
        <f t="shared" si="5"/>
        <v>0</v>
      </c>
      <c r="U37" s="24">
        <f t="shared" si="5"/>
        <v>0</v>
      </c>
      <c r="V37" s="24">
        <f t="shared" si="5"/>
        <v>0</v>
      </c>
      <c r="W37" s="24">
        <f t="shared" si="5"/>
        <v>0</v>
      </c>
      <c r="X37" s="24">
        <f t="shared" si="5"/>
        <v>108</v>
      </c>
      <c r="Y37" s="24">
        <f t="shared" si="5"/>
        <v>64</v>
      </c>
      <c r="Z37" s="24">
        <f t="shared" si="5"/>
        <v>20</v>
      </c>
      <c r="AA37" s="24">
        <f t="shared" si="5"/>
        <v>52</v>
      </c>
      <c r="AB37" s="24">
        <f t="shared" si="5"/>
        <v>94</v>
      </c>
      <c r="AC37" s="24">
        <f t="shared" si="5"/>
        <v>18</v>
      </c>
      <c r="AD37" s="24">
        <f t="shared" si="5"/>
        <v>356</v>
      </c>
      <c r="AE37" s="24">
        <f t="shared" si="5"/>
        <v>80</v>
      </c>
      <c r="AF37" s="24">
        <f t="shared" si="5"/>
        <v>144</v>
      </c>
      <c r="AG37" s="24">
        <f t="shared" si="5"/>
        <v>0</v>
      </c>
      <c r="AH37" s="24">
        <f t="shared" si="5"/>
        <v>80</v>
      </c>
      <c r="AI37" s="24">
        <f t="shared" si="5"/>
        <v>304</v>
      </c>
      <c r="AJ37" s="24">
        <f t="shared" si="5"/>
        <v>1668</v>
      </c>
    </row>
    <row r="38" spans="1:16" ht="15" customHeight="1">
      <c r="A38"/>
      <c r="B38" s="1"/>
      <c r="C38" s="1"/>
      <c r="D38" s="4"/>
      <c r="E38" s="4"/>
      <c r="F38" s="4"/>
      <c r="G38" s="4"/>
      <c r="H38" s="4"/>
      <c r="I38"/>
      <c r="J38" s="4"/>
      <c r="K38"/>
      <c r="L38"/>
      <c r="M38"/>
      <c r="N38"/>
      <c r="O38"/>
      <c r="P38" s="4"/>
    </row>
    <row r="39" spans="1:28" ht="15" customHeight="1">
      <c r="A39"/>
      <c r="B39" s="1"/>
      <c r="C39" s="1"/>
      <c r="D39" s="7"/>
      <c r="E39" s="24"/>
      <c r="F39" s="24"/>
      <c r="G39" s="24"/>
      <c r="H39" s="24"/>
      <c r="I39" s="24"/>
      <c r="J39" s="7"/>
      <c r="K39" s="24"/>
      <c r="L39" s="24"/>
      <c r="M39" s="24"/>
      <c r="N39" s="24"/>
      <c r="O39" s="24"/>
      <c r="P39" s="7"/>
      <c r="Q39" s="9">
        <v>0</v>
      </c>
      <c r="R39" s="8">
        <v>0</v>
      </c>
      <c r="S39" s="8">
        <v>0</v>
      </c>
      <c r="T39" s="8">
        <v>0</v>
      </c>
      <c r="U39" s="9">
        <v>0</v>
      </c>
      <c r="V39" s="8">
        <v>0</v>
      </c>
      <c r="W39" s="8">
        <v>0</v>
      </c>
      <c r="AB39" s="7" t="s">
        <v>120</v>
      </c>
    </row>
    <row r="40" ht="15" customHeight="1"/>
    <row r="41" spans="1:16" ht="15" customHeight="1">
      <c r="A41" s="279" t="s">
        <v>88</v>
      </c>
      <c r="B41" s="279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</row>
    <row r="42" ht="15" customHeight="1"/>
    <row r="43" ht="15" customHeight="1"/>
    <row r="44" spans="2:23" s="31" customFormat="1" ht="15" customHeight="1"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33"/>
      <c r="R44" s="12"/>
      <c r="S44" s="12"/>
      <c r="T44" s="12"/>
      <c r="U44" s="33"/>
      <c r="V44" s="12"/>
      <c r="W44" s="12"/>
    </row>
    <row r="45" ht="15" customHeight="1"/>
    <row r="46" ht="15" customHeight="1"/>
    <row r="47" ht="15" customHeight="1"/>
    <row r="48" ht="15" customHeight="1"/>
    <row r="49" ht="15" customHeight="1"/>
    <row r="52" ht="15" customHeight="1"/>
    <row r="53" ht="15" customHeight="1"/>
  </sheetData>
  <sheetProtection/>
  <mergeCells count="6">
    <mergeCell ref="A41:P41"/>
    <mergeCell ref="D2:J2"/>
    <mergeCell ref="K2:P2"/>
    <mergeCell ref="A1:P1"/>
    <mergeCell ref="X2:AD2"/>
    <mergeCell ref="AE2:AI2"/>
  </mergeCells>
  <printOptions horizontalCentered="1"/>
  <pageMargins left="0.5905511811023623" right="0.5905511811023623" top="0.984251968503937" bottom="0.984251968503937" header="0.5118110236220472" footer="0.5118110236220472"/>
  <pageSetup horizontalDpi="180" verticalDpi="18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58"/>
  <sheetViews>
    <sheetView zoomScalePageLayoutView="0" workbookViewId="0" topLeftCell="A1">
      <pane ySplit="3" topLeftCell="A4" activePane="bottomLeft" state="frozen"/>
      <selection pane="topLeft" activeCell="A54" sqref="A54:IV56"/>
      <selection pane="bottomLeft" activeCell="A30" sqref="A30"/>
    </sheetView>
  </sheetViews>
  <sheetFormatPr defaultColWidth="9.00390625" defaultRowHeight="12.75"/>
  <cols>
    <col min="1" max="1" width="4.00390625" style="32" customWidth="1"/>
    <col min="2" max="2" width="5.125" style="32" customWidth="1"/>
    <col min="3" max="3" width="9.75390625" style="32" customWidth="1"/>
    <col min="4" max="10" width="4.75390625" style="32" customWidth="1"/>
    <col min="11" max="11" width="5.75390625" style="70" customWidth="1"/>
    <col min="12" max="17" width="4.75390625" style="32" customWidth="1"/>
    <col min="18" max="18" width="5.75390625" style="70" customWidth="1"/>
  </cols>
  <sheetData>
    <row r="1" spans="1:45" ht="42" customHeight="1" thickBot="1">
      <c r="A1" s="295" t="s">
        <v>167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8" ht="19.5" customHeight="1">
      <c r="A2" s="298" t="s">
        <v>53</v>
      </c>
      <c r="B2" s="64"/>
      <c r="C2" s="64"/>
      <c r="D2" s="301" t="s">
        <v>130</v>
      </c>
      <c r="E2" s="290"/>
      <c r="F2" s="290"/>
      <c r="G2" s="290"/>
      <c r="H2" s="290"/>
      <c r="I2" s="290"/>
      <c r="J2" s="292"/>
      <c r="K2" s="300" t="s">
        <v>131</v>
      </c>
      <c r="L2" s="301"/>
      <c r="M2" s="301"/>
      <c r="N2" s="301"/>
      <c r="O2" s="301"/>
      <c r="P2" s="301"/>
      <c r="Q2" s="302"/>
      <c r="R2" s="303" t="s">
        <v>49</v>
      </c>
    </row>
    <row r="3" spans="1:18" ht="18" customHeight="1" thickBot="1">
      <c r="A3" s="299"/>
      <c r="B3" s="136" t="s">
        <v>106</v>
      </c>
      <c r="C3" s="136" t="s">
        <v>54</v>
      </c>
      <c r="D3" s="136" t="s">
        <v>0</v>
      </c>
      <c r="E3" s="136" t="s">
        <v>97</v>
      </c>
      <c r="F3" s="136" t="s">
        <v>135</v>
      </c>
      <c r="G3" s="136" t="s">
        <v>2</v>
      </c>
      <c r="H3" s="136" t="s">
        <v>98</v>
      </c>
      <c r="I3" s="136" t="s">
        <v>99</v>
      </c>
      <c r="J3" s="72" t="s">
        <v>107</v>
      </c>
      <c r="K3" s="136" t="s">
        <v>0</v>
      </c>
      <c r="L3" s="136" t="s">
        <v>97</v>
      </c>
      <c r="M3" s="136" t="s">
        <v>173</v>
      </c>
      <c r="N3" s="136" t="s">
        <v>2</v>
      </c>
      <c r="O3" s="136" t="s">
        <v>98</v>
      </c>
      <c r="P3" s="136" t="s">
        <v>99</v>
      </c>
      <c r="Q3" s="72" t="s">
        <v>107</v>
      </c>
      <c r="R3" s="304"/>
    </row>
    <row r="4" spans="1:18" ht="15" customHeight="1">
      <c r="A4" s="242">
        <v>1</v>
      </c>
      <c r="B4" s="29">
        <v>119</v>
      </c>
      <c r="C4" s="29" t="s">
        <v>41</v>
      </c>
      <c r="D4" s="29">
        <v>116</v>
      </c>
      <c r="E4" s="29">
        <v>104</v>
      </c>
      <c r="F4" s="29">
        <v>164</v>
      </c>
      <c r="G4" s="29">
        <v>87</v>
      </c>
      <c r="H4" s="29">
        <v>103</v>
      </c>
      <c r="I4" s="243">
        <v>71</v>
      </c>
      <c r="J4" s="193">
        <f aca="true" t="shared" si="0" ref="J4:J43">SUM(D4:I4)</f>
        <v>645</v>
      </c>
      <c r="K4" s="246">
        <v>89</v>
      </c>
      <c r="L4" s="29">
        <v>43</v>
      </c>
      <c r="M4" s="29"/>
      <c r="N4" s="29">
        <v>57</v>
      </c>
      <c r="O4" s="29">
        <v>29</v>
      </c>
      <c r="P4" s="243">
        <v>36</v>
      </c>
      <c r="Q4" s="250">
        <f aca="true" t="shared" si="1" ref="Q4:Q43">SUM(K4:P4)</f>
        <v>254</v>
      </c>
      <c r="R4" s="193">
        <f aca="true" t="shared" si="2" ref="R4:R43">J4+Q4</f>
        <v>899</v>
      </c>
    </row>
    <row r="5" spans="1:18" ht="15" customHeight="1">
      <c r="A5" s="65">
        <v>2</v>
      </c>
      <c r="B5" s="2">
        <v>57</v>
      </c>
      <c r="C5" s="2" t="s">
        <v>102</v>
      </c>
      <c r="D5" s="2">
        <v>35</v>
      </c>
      <c r="E5" s="2">
        <v>21</v>
      </c>
      <c r="F5" s="2">
        <v>27</v>
      </c>
      <c r="G5" s="2">
        <v>18</v>
      </c>
      <c r="H5" s="2">
        <v>14</v>
      </c>
      <c r="I5" s="244">
        <v>3</v>
      </c>
      <c r="J5" s="103">
        <f t="shared" si="0"/>
        <v>118</v>
      </c>
      <c r="K5" s="247">
        <v>54</v>
      </c>
      <c r="L5" s="2">
        <v>71</v>
      </c>
      <c r="M5" s="2">
        <v>20</v>
      </c>
      <c r="N5" s="2">
        <v>24</v>
      </c>
      <c r="O5" s="2">
        <v>49</v>
      </c>
      <c r="P5" s="244">
        <v>23</v>
      </c>
      <c r="Q5" s="249">
        <f t="shared" si="1"/>
        <v>241</v>
      </c>
      <c r="R5" s="103">
        <f t="shared" si="2"/>
        <v>359</v>
      </c>
    </row>
    <row r="6" spans="1:18" ht="15" customHeight="1">
      <c r="A6" s="65">
        <v>3</v>
      </c>
      <c r="B6" s="2">
        <v>9</v>
      </c>
      <c r="C6" s="2" t="s">
        <v>13</v>
      </c>
      <c r="D6" s="2">
        <v>153</v>
      </c>
      <c r="E6" s="2">
        <v>27</v>
      </c>
      <c r="F6" s="2">
        <v>18</v>
      </c>
      <c r="G6" s="2">
        <v>57</v>
      </c>
      <c r="H6" s="2">
        <v>63</v>
      </c>
      <c r="I6" s="244">
        <v>36</v>
      </c>
      <c r="J6" s="103">
        <f t="shared" si="0"/>
        <v>354</v>
      </c>
      <c r="K6" s="247"/>
      <c r="L6" s="2"/>
      <c r="M6" s="2"/>
      <c r="N6" s="2">
        <v>4</v>
      </c>
      <c r="O6" s="2"/>
      <c r="P6" s="244"/>
      <c r="Q6" s="249">
        <f t="shared" si="1"/>
        <v>4</v>
      </c>
      <c r="R6" s="103">
        <f t="shared" si="2"/>
        <v>358</v>
      </c>
    </row>
    <row r="7" spans="1:18" ht="15" customHeight="1">
      <c r="A7" s="65">
        <v>4</v>
      </c>
      <c r="B7" s="2">
        <v>23</v>
      </c>
      <c r="C7" s="2" t="s">
        <v>18</v>
      </c>
      <c r="D7" s="2">
        <v>81</v>
      </c>
      <c r="E7" s="2">
        <v>18</v>
      </c>
      <c r="F7" s="2">
        <v>33</v>
      </c>
      <c r="G7" s="2">
        <v>30</v>
      </c>
      <c r="H7" s="2">
        <v>33</v>
      </c>
      <c r="I7" s="244">
        <v>12</v>
      </c>
      <c r="J7" s="103">
        <f t="shared" si="0"/>
        <v>207</v>
      </c>
      <c r="K7" s="247">
        <v>3</v>
      </c>
      <c r="L7" s="2"/>
      <c r="M7" s="2"/>
      <c r="N7" s="2"/>
      <c r="O7" s="2">
        <v>3</v>
      </c>
      <c r="P7" s="244"/>
      <c r="Q7" s="249">
        <f t="shared" si="1"/>
        <v>6</v>
      </c>
      <c r="R7" s="103">
        <f t="shared" si="2"/>
        <v>213</v>
      </c>
    </row>
    <row r="8" spans="1:18" ht="15" customHeight="1">
      <c r="A8" s="65">
        <v>5</v>
      </c>
      <c r="B8" s="2">
        <v>24</v>
      </c>
      <c r="C8" s="2" t="s">
        <v>19</v>
      </c>
      <c r="D8" s="2">
        <v>33</v>
      </c>
      <c r="E8" s="2"/>
      <c r="F8" s="2">
        <v>24</v>
      </c>
      <c r="G8" s="2">
        <v>21</v>
      </c>
      <c r="H8" s="2">
        <v>12</v>
      </c>
      <c r="I8" s="244">
        <v>10</v>
      </c>
      <c r="J8" s="103">
        <f t="shared" si="0"/>
        <v>100</v>
      </c>
      <c r="K8" s="247">
        <v>33</v>
      </c>
      <c r="L8" s="2">
        <v>20</v>
      </c>
      <c r="M8" s="2"/>
      <c r="N8" s="2">
        <v>21</v>
      </c>
      <c r="O8" s="2">
        <v>10</v>
      </c>
      <c r="P8" s="244">
        <v>6</v>
      </c>
      <c r="Q8" s="249">
        <f t="shared" si="1"/>
        <v>90</v>
      </c>
      <c r="R8" s="103">
        <f t="shared" si="2"/>
        <v>190</v>
      </c>
    </row>
    <row r="9" spans="1:18" ht="15" customHeight="1">
      <c r="A9" s="65">
        <v>6</v>
      </c>
      <c r="B9" s="2">
        <v>11</v>
      </c>
      <c r="C9" s="2" t="s">
        <v>114</v>
      </c>
      <c r="D9" s="2">
        <v>110</v>
      </c>
      <c r="E9" s="2">
        <v>6</v>
      </c>
      <c r="F9" s="2">
        <v>15</v>
      </c>
      <c r="G9" s="2">
        <v>16</v>
      </c>
      <c r="H9" s="2">
        <v>12</v>
      </c>
      <c r="I9" s="244">
        <v>9</v>
      </c>
      <c r="J9" s="103">
        <f t="shared" si="0"/>
        <v>168</v>
      </c>
      <c r="K9" s="247">
        <v>9</v>
      </c>
      <c r="L9" s="2"/>
      <c r="M9" s="2"/>
      <c r="N9" s="2">
        <v>2</v>
      </c>
      <c r="O9" s="2"/>
      <c r="P9" s="244"/>
      <c r="Q9" s="249">
        <f t="shared" si="1"/>
        <v>11</v>
      </c>
      <c r="R9" s="103">
        <f t="shared" si="2"/>
        <v>179</v>
      </c>
    </row>
    <row r="10" spans="1:18" ht="15" customHeight="1">
      <c r="A10" s="65">
        <v>7</v>
      </c>
      <c r="B10" s="2">
        <v>30</v>
      </c>
      <c r="C10" s="2" t="s">
        <v>63</v>
      </c>
      <c r="D10" s="2">
        <v>42</v>
      </c>
      <c r="E10" s="2">
        <v>18</v>
      </c>
      <c r="F10" s="2">
        <v>32</v>
      </c>
      <c r="G10" s="2">
        <v>24</v>
      </c>
      <c r="H10" s="2">
        <v>19</v>
      </c>
      <c r="I10" s="244">
        <v>9</v>
      </c>
      <c r="J10" s="103">
        <f t="shared" si="0"/>
        <v>144</v>
      </c>
      <c r="K10" s="247">
        <v>8</v>
      </c>
      <c r="L10" s="2"/>
      <c r="M10" s="2"/>
      <c r="N10" s="2"/>
      <c r="O10" s="2">
        <v>6</v>
      </c>
      <c r="P10" s="244"/>
      <c r="Q10" s="249">
        <f t="shared" si="1"/>
        <v>14</v>
      </c>
      <c r="R10" s="103">
        <f t="shared" si="2"/>
        <v>158</v>
      </c>
    </row>
    <row r="11" spans="1:18" ht="15" customHeight="1">
      <c r="A11" s="65">
        <v>8</v>
      </c>
      <c r="B11" s="2">
        <v>129</v>
      </c>
      <c r="C11" s="2" t="s">
        <v>129</v>
      </c>
      <c r="D11" s="2">
        <v>49</v>
      </c>
      <c r="E11" s="2">
        <v>6</v>
      </c>
      <c r="F11" s="2"/>
      <c r="G11" s="2">
        <v>6</v>
      </c>
      <c r="H11" s="2">
        <v>32</v>
      </c>
      <c r="I11" s="244">
        <v>3</v>
      </c>
      <c r="J11" s="103">
        <f t="shared" si="0"/>
        <v>96</v>
      </c>
      <c r="K11" s="247">
        <v>15</v>
      </c>
      <c r="L11" s="2">
        <v>3</v>
      </c>
      <c r="M11" s="2"/>
      <c r="N11" s="2">
        <v>3</v>
      </c>
      <c r="O11" s="2">
        <v>9</v>
      </c>
      <c r="P11" s="244"/>
      <c r="Q11" s="249">
        <f t="shared" si="1"/>
        <v>30</v>
      </c>
      <c r="R11" s="103">
        <f t="shared" si="2"/>
        <v>126</v>
      </c>
    </row>
    <row r="12" spans="1:18" ht="15" customHeight="1">
      <c r="A12" s="65">
        <v>9</v>
      </c>
      <c r="B12" s="2">
        <v>61</v>
      </c>
      <c r="C12" s="2" t="s">
        <v>73</v>
      </c>
      <c r="D12" s="2">
        <v>40</v>
      </c>
      <c r="E12" s="2">
        <v>17</v>
      </c>
      <c r="F12" s="2">
        <v>18</v>
      </c>
      <c r="G12" s="2">
        <v>14</v>
      </c>
      <c r="H12" s="2">
        <v>6</v>
      </c>
      <c r="I12" s="244">
        <v>9</v>
      </c>
      <c r="J12" s="103">
        <f t="shared" si="0"/>
        <v>104</v>
      </c>
      <c r="K12" s="247">
        <v>10</v>
      </c>
      <c r="L12" s="2"/>
      <c r="M12" s="2"/>
      <c r="N12" s="2">
        <v>6</v>
      </c>
      <c r="O12" s="2"/>
      <c r="P12" s="244"/>
      <c r="Q12" s="249">
        <f t="shared" si="1"/>
        <v>16</v>
      </c>
      <c r="R12" s="103">
        <f t="shared" si="2"/>
        <v>120</v>
      </c>
    </row>
    <row r="13" spans="1:18" ht="15" customHeight="1">
      <c r="A13" s="65">
        <v>10</v>
      </c>
      <c r="B13" s="2">
        <v>39</v>
      </c>
      <c r="C13" s="2" t="s">
        <v>23</v>
      </c>
      <c r="D13" s="2">
        <v>28</v>
      </c>
      <c r="E13" s="2">
        <v>14</v>
      </c>
      <c r="F13" s="2">
        <v>6</v>
      </c>
      <c r="G13" s="2">
        <v>21</v>
      </c>
      <c r="H13" s="2">
        <v>9</v>
      </c>
      <c r="I13" s="244">
        <v>6</v>
      </c>
      <c r="J13" s="103">
        <f t="shared" si="0"/>
        <v>84</v>
      </c>
      <c r="K13" s="247">
        <v>12</v>
      </c>
      <c r="L13" s="2"/>
      <c r="M13" s="2"/>
      <c r="N13" s="2">
        <v>18</v>
      </c>
      <c r="O13" s="2"/>
      <c r="P13" s="244"/>
      <c r="Q13" s="249">
        <f t="shared" si="1"/>
        <v>30</v>
      </c>
      <c r="R13" s="103">
        <f t="shared" si="2"/>
        <v>114</v>
      </c>
    </row>
    <row r="14" spans="1:18" ht="15" customHeight="1">
      <c r="A14" s="65" t="s">
        <v>120</v>
      </c>
      <c r="B14" s="2">
        <v>103</v>
      </c>
      <c r="C14" s="2" t="s">
        <v>67</v>
      </c>
      <c r="D14" s="2">
        <v>36</v>
      </c>
      <c r="E14" s="2"/>
      <c r="F14" s="2"/>
      <c r="G14" s="2">
        <v>14</v>
      </c>
      <c r="H14" s="2">
        <v>9</v>
      </c>
      <c r="I14" s="244">
        <v>16</v>
      </c>
      <c r="J14" s="103">
        <f t="shared" si="0"/>
        <v>75</v>
      </c>
      <c r="K14" s="247">
        <v>16</v>
      </c>
      <c r="L14" s="2"/>
      <c r="M14" s="2"/>
      <c r="N14" s="2">
        <v>12</v>
      </c>
      <c r="O14" s="2"/>
      <c r="P14" s="244">
        <v>11</v>
      </c>
      <c r="Q14" s="249">
        <f t="shared" si="1"/>
        <v>39</v>
      </c>
      <c r="R14" s="103">
        <f t="shared" si="2"/>
        <v>114</v>
      </c>
    </row>
    <row r="15" spans="1:18" ht="15" customHeight="1">
      <c r="A15" s="65">
        <v>12</v>
      </c>
      <c r="B15" s="2">
        <v>45</v>
      </c>
      <c r="C15" s="2" t="s">
        <v>27</v>
      </c>
      <c r="D15" s="2">
        <v>17</v>
      </c>
      <c r="E15" s="2">
        <v>5</v>
      </c>
      <c r="F15" s="2">
        <v>24</v>
      </c>
      <c r="G15" s="2">
        <v>21</v>
      </c>
      <c r="H15" s="2">
        <v>23</v>
      </c>
      <c r="I15" s="244">
        <v>21</v>
      </c>
      <c r="J15" s="103">
        <f t="shared" si="0"/>
        <v>111</v>
      </c>
      <c r="K15" s="247"/>
      <c r="L15" s="2"/>
      <c r="M15" s="2"/>
      <c r="N15" s="2"/>
      <c r="O15" s="2"/>
      <c r="P15" s="244"/>
      <c r="Q15" s="249">
        <f t="shared" si="1"/>
        <v>0</v>
      </c>
      <c r="R15" s="103">
        <f t="shared" si="2"/>
        <v>111</v>
      </c>
    </row>
    <row r="16" spans="1:18" ht="15" customHeight="1">
      <c r="A16" s="65">
        <v>13</v>
      </c>
      <c r="B16" s="2">
        <v>121</v>
      </c>
      <c r="C16" s="2" t="s">
        <v>42</v>
      </c>
      <c r="D16" s="2">
        <v>55</v>
      </c>
      <c r="E16" s="2">
        <v>18</v>
      </c>
      <c r="F16" s="2"/>
      <c r="G16" s="2">
        <v>20</v>
      </c>
      <c r="H16" s="2">
        <v>6</v>
      </c>
      <c r="I16" s="244">
        <v>6</v>
      </c>
      <c r="J16" s="103">
        <f t="shared" si="0"/>
        <v>105</v>
      </c>
      <c r="K16" s="247"/>
      <c r="L16" s="2"/>
      <c r="M16" s="2"/>
      <c r="N16" s="2"/>
      <c r="O16" s="2"/>
      <c r="P16" s="244"/>
      <c r="Q16" s="249">
        <f t="shared" si="1"/>
        <v>0</v>
      </c>
      <c r="R16" s="103">
        <f t="shared" si="2"/>
        <v>105</v>
      </c>
    </row>
    <row r="17" spans="1:18" ht="15" customHeight="1">
      <c r="A17" s="65">
        <v>14</v>
      </c>
      <c r="B17" s="2">
        <v>133</v>
      </c>
      <c r="C17" s="2" t="s">
        <v>72</v>
      </c>
      <c r="D17" s="2">
        <v>42</v>
      </c>
      <c r="E17" s="2"/>
      <c r="F17" s="2">
        <v>6</v>
      </c>
      <c r="G17" s="2">
        <v>6</v>
      </c>
      <c r="H17" s="2">
        <v>9</v>
      </c>
      <c r="I17" s="244">
        <v>6</v>
      </c>
      <c r="J17" s="103">
        <f t="shared" si="0"/>
        <v>69</v>
      </c>
      <c r="K17" s="247">
        <v>27</v>
      </c>
      <c r="L17" s="2"/>
      <c r="M17" s="2"/>
      <c r="N17" s="2">
        <v>6</v>
      </c>
      <c r="O17" s="2"/>
      <c r="P17" s="244"/>
      <c r="Q17" s="249">
        <f t="shared" si="1"/>
        <v>33</v>
      </c>
      <c r="R17" s="103">
        <f t="shared" si="2"/>
        <v>102</v>
      </c>
    </row>
    <row r="18" spans="1:18" ht="15" customHeight="1">
      <c r="A18" s="65">
        <v>15</v>
      </c>
      <c r="B18" s="2">
        <v>14</v>
      </c>
      <c r="C18" s="2" t="s">
        <v>16</v>
      </c>
      <c r="D18" s="2">
        <v>40</v>
      </c>
      <c r="E18" s="2">
        <v>18</v>
      </c>
      <c r="F18" s="2"/>
      <c r="G18" s="2">
        <v>31</v>
      </c>
      <c r="H18" s="2">
        <v>3</v>
      </c>
      <c r="I18" s="244">
        <v>9</v>
      </c>
      <c r="J18" s="103">
        <f t="shared" si="0"/>
        <v>101</v>
      </c>
      <c r="K18" s="247"/>
      <c r="L18" s="2"/>
      <c r="M18" s="2"/>
      <c r="N18" s="2"/>
      <c r="O18" s="2"/>
      <c r="P18" s="244"/>
      <c r="Q18" s="249">
        <f t="shared" si="1"/>
        <v>0</v>
      </c>
      <c r="R18" s="103">
        <f t="shared" si="2"/>
        <v>101</v>
      </c>
    </row>
    <row r="19" spans="1:18" ht="15" customHeight="1">
      <c r="A19" s="65">
        <v>16</v>
      </c>
      <c r="B19" s="2">
        <v>116</v>
      </c>
      <c r="C19" s="2" t="s">
        <v>40</v>
      </c>
      <c r="D19" s="2">
        <v>9</v>
      </c>
      <c r="E19" s="2">
        <v>12</v>
      </c>
      <c r="F19" s="2"/>
      <c r="G19" s="2"/>
      <c r="H19" s="2">
        <v>24</v>
      </c>
      <c r="I19" s="244"/>
      <c r="J19" s="103">
        <f t="shared" si="0"/>
        <v>45</v>
      </c>
      <c r="K19" s="247">
        <v>12</v>
      </c>
      <c r="L19" s="2">
        <v>12</v>
      </c>
      <c r="M19" s="2"/>
      <c r="N19" s="2">
        <v>4</v>
      </c>
      <c r="O19" s="2">
        <v>24</v>
      </c>
      <c r="P19" s="244"/>
      <c r="Q19" s="249">
        <f t="shared" si="1"/>
        <v>52</v>
      </c>
      <c r="R19" s="103">
        <f t="shared" si="2"/>
        <v>97</v>
      </c>
    </row>
    <row r="20" spans="1:18" ht="15" customHeight="1">
      <c r="A20" s="65">
        <v>17</v>
      </c>
      <c r="B20" s="2">
        <v>128</v>
      </c>
      <c r="C20" s="2" t="s">
        <v>118</v>
      </c>
      <c r="D20" s="2">
        <v>21</v>
      </c>
      <c r="E20" s="2">
        <v>6</v>
      </c>
      <c r="F20" s="2">
        <v>12</v>
      </c>
      <c r="G20" s="2">
        <v>18</v>
      </c>
      <c r="H20" s="2">
        <v>3</v>
      </c>
      <c r="I20" s="244">
        <v>3</v>
      </c>
      <c r="J20" s="103">
        <f t="shared" si="0"/>
        <v>63</v>
      </c>
      <c r="K20" s="247">
        <v>18</v>
      </c>
      <c r="L20" s="2"/>
      <c r="M20" s="2"/>
      <c r="N20" s="2">
        <v>9</v>
      </c>
      <c r="O20" s="2"/>
      <c r="P20" s="244"/>
      <c r="Q20" s="249">
        <f t="shared" si="1"/>
        <v>27</v>
      </c>
      <c r="R20" s="103">
        <f t="shared" si="2"/>
        <v>90</v>
      </c>
    </row>
    <row r="21" spans="1:18" ht="15" customHeight="1">
      <c r="A21" s="65">
        <v>18</v>
      </c>
      <c r="B21" s="2">
        <v>12</v>
      </c>
      <c r="C21" s="2" t="s">
        <v>79</v>
      </c>
      <c r="D21" s="2">
        <v>54</v>
      </c>
      <c r="E21" s="2">
        <v>3</v>
      </c>
      <c r="F21" s="2"/>
      <c r="G21" s="2">
        <v>3</v>
      </c>
      <c r="H21" s="2">
        <v>15</v>
      </c>
      <c r="I21" s="244">
        <v>6</v>
      </c>
      <c r="J21" s="103">
        <f t="shared" si="0"/>
        <v>81</v>
      </c>
      <c r="K21" s="247">
        <v>7</v>
      </c>
      <c r="L21" s="2"/>
      <c r="M21" s="2"/>
      <c r="N21" s="2"/>
      <c r="O21" s="2"/>
      <c r="P21" s="244"/>
      <c r="Q21" s="249">
        <f t="shared" si="1"/>
        <v>7</v>
      </c>
      <c r="R21" s="103">
        <f t="shared" si="2"/>
        <v>88</v>
      </c>
    </row>
    <row r="22" spans="1:18" ht="15" customHeight="1">
      <c r="A22" s="65" t="s">
        <v>120</v>
      </c>
      <c r="B22" s="2">
        <v>60</v>
      </c>
      <c r="C22" s="2" t="s">
        <v>34</v>
      </c>
      <c r="D22" s="2">
        <v>22</v>
      </c>
      <c r="E22" s="2">
        <v>4</v>
      </c>
      <c r="F22" s="2"/>
      <c r="G22" s="2">
        <v>3</v>
      </c>
      <c r="H22" s="2">
        <v>18</v>
      </c>
      <c r="I22" s="244">
        <v>5</v>
      </c>
      <c r="J22" s="103">
        <f t="shared" si="0"/>
        <v>52</v>
      </c>
      <c r="K22" s="247">
        <v>15</v>
      </c>
      <c r="L22" s="2">
        <v>12</v>
      </c>
      <c r="M22" s="2"/>
      <c r="N22" s="2"/>
      <c r="O22" s="2">
        <v>9</v>
      </c>
      <c r="P22" s="244"/>
      <c r="Q22" s="249">
        <f t="shared" si="1"/>
        <v>36</v>
      </c>
      <c r="R22" s="103">
        <f t="shared" si="2"/>
        <v>88</v>
      </c>
    </row>
    <row r="23" spans="1:18" ht="15" customHeight="1">
      <c r="A23" s="65">
        <v>20</v>
      </c>
      <c r="B23" s="2">
        <v>64</v>
      </c>
      <c r="C23" s="2" t="s">
        <v>35</v>
      </c>
      <c r="D23" s="2">
        <v>11</v>
      </c>
      <c r="E23" s="2">
        <v>6</v>
      </c>
      <c r="F23" s="2">
        <v>6</v>
      </c>
      <c r="G23" s="2">
        <v>3</v>
      </c>
      <c r="H23" s="2">
        <v>6</v>
      </c>
      <c r="I23" s="244">
        <v>3</v>
      </c>
      <c r="J23" s="103">
        <f t="shared" si="0"/>
        <v>35</v>
      </c>
      <c r="K23" s="247">
        <v>19</v>
      </c>
      <c r="L23" s="2">
        <v>3</v>
      </c>
      <c r="M23" s="2">
        <v>8</v>
      </c>
      <c r="N23" s="2">
        <v>6</v>
      </c>
      <c r="O23" s="2">
        <v>9</v>
      </c>
      <c r="P23" s="244">
        <v>3</v>
      </c>
      <c r="Q23" s="249">
        <f t="shared" si="1"/>
        <v>48</v>
      </c>
      <c r="R23" s="103">
        <f t="shared" si="2"/>
        <v>83</v>
      </c>
    </row>
    <row r="24" spans="1:18" ht="15" customHeight="1">
      <c r="A24" s="65">
        <v>21</v>
      </c>
      <c r="B24" s="2">
        <v>66</v>
      </c>
      <c r="C24" s="2" t="s">
        <v>36</v>
      </c>
      <c r="D24" s="2">
        <v>21</v>
      </c>
      <c r="E24" s="2">
        <v>15</v>
      </c>
      <c r="F24" s="2">
        <v>6</v>
      </c>
      <c r="G24" s="2">
        <v>12</v>
      </c>
      <c r="H24" s="2">
        <v>25</v>
      </c>
      <c r="I24" s="244">
        <v>3</v>
      </c>
      <c r="J24" s="103">
        <f t="shared" si="0"/>
        <v>82</v>
      </c>
      <c r="K24" s="247"/>
      <c r="L24" s="2"/>
      <c r="M24" s="2"/>
      <c r="N24" s="2"/>
      <c r="O24" s="2"/>
      <c r="P24" s="244"/>
      <c r="Q24" s="249">
        <f t="shared" si="1"/>
        <v>0</v>
      </c>
      <c r="R24" s="103">
        <f t="shared" si="2"/>
        <v>82</v>
      </c>
    </row>
    <row r="25" spans="1:18" ht="15" customHeight="1">
      <c r="A25" s="65">
        <v>22</v>
      </c>
      <c r="B25" s="2">
        <v>49</v>
      </c>
      <c r="C25" s="2" t="s">
        <v>31</v>
      </c>
      <c r="D25" s="2">
        <v>36</v>
      </c>
      <c r="E25" s="2"/>
      <c r="F25" s="2">
        <v>9</v>
      </c>
      <c r="G25" s="2">
        <v>21</v>
      </c>
      <c r="H25" s="2">
        <v>6</v>
      </c>
      <c r="I25" s="244"/>
      <c r="J25" s="103">
        <f t="shared" si="0"/>
        <v>72</v>
      </c>
      <c r="K25" s="247"/>
      <c r="L25" s="2"/>
      <c r="M25" s="2"/>
      <c r="N25" s="2"/>
      <c r="O25" s="2"/>
      <c r="P25" s="244"/>
      <c r="Q25" s="249">
        <f t="shared" si="1"/>
        <v>0</v>
      </c>
      <c r="R25" s="103">
        <f t="shared" si="2"/>
        <v>72</v>
      </c>
    </row>
    <row r="26" spans="1:18" ht="15" customHeight="1">
      <c r="A26" s="65">
        <v>23</v>
      </c>
      <c r="B26" s="2">
        <v>59</v>
      </c>
      <c r="C26" s="2" t="s">
        <v>33</v>
      </c>
      <c r="D26" s="2">
        <v>33</v>
      </c>
      <c r="E26" s="2">
        <v>12</v>
      </c>
      <c r="F26" s="2"/>
      <c r="G26" s="2"/>
      <c r="H26" s="2">
        <v>3</v>
      </c>
      <c r="I26" s="244"/>
      <c r="J26" s="103">
        <f t="shared" si="0"/>
        <v>48</v>
      </c>
      <c r="K26" s="247">
        <v>21</v>
      </c>
      <c r="L26" s="2"/>
      <c r="M26" s="2"/>
      <c r="N26" s="2"/>
      <c r="O26" s="2"/>
      <c r="P26" s="244"/>
      <c r="Q26" s="249">
        <f t="shared" si="1"/>
        <v>21</v>
      </c>
      <c r="R26" s="103">
        <f t="shared" si="2"/>
        <v>69</v>
      </c>
    </row>
    <row r="27" spans="1:18" ht="15" customHeight="1">
      <c r="A27" s="65" t="s">
        <v>120</v>
      </c>
      <c r="B27" s="2">
        <v>42</v>
      </c>
      <c r="C27" s="2" t="s">
        <v>24</v>
      </c>
      <c r="D27" s="2">
        <v>36</v>
      </c>
      <c r="E27" s="2">
        <v>15</v>
      </c>
      <c r="F27" s="2"/>
      <c r="G27" s="2">
        <v>9</v>
      </c>
      <c r="H27" s="2">
        <v>9</v>
      </c>
      <c r="I27" s="244"/>
      <c r="J27" s="103">
        <f t="shared" si="0"/>
        <v>69</v>
      </c>
      <c r="K27" s="247"/>
      <c r="L27" s="2"/>
      <c r="M27" s="2"/>
      <c r="N27" s="2"/>
      <c r="O27" s="2"/>
      <c r="P27" s="244"/>
      <c r="Q27" s="249">
        <f t="shared" si="1"/>
        <v>0</v>
      </c>
      <c r="R27" s="103">
        <f t="shared" si="2"/>
        <v>69</v>
      </c>
    </row>
    <row r="28" spans="1:18" ht="15" customHeight="1">
      <c r="A28" s="65">
        <v>25</v>
      </c>
      <c r="B28" s="2">
        <v>1</v>
      </c>
      <c r="C28" s="2" t="s">
        <v>10</v>
      </c>
      <c r="D28" s="2">
        <v>21</v>
      </c>
      <c r="E28" s="2">
        <v>6</v>
      </c>
      <c r="F28" s="2"/>
      <c r="G28" s="2">
        <v>3</v>
      </c>
      <c r="H28" s="2">
        <v>3</v>
      </c>
      <c r="I28" s="244"/>
      <c r="J28" s="103">
        <f t="shared" si="0"/>
        <v>33</v>
      </c>
      <c r="K28" s="247">
        <v>16</v>
      </c>
      <c r="L28" s="2">
        <v>6</v>
      </c>
      <c r="M28" s="2"/>
      <c r="N28" s="2">
        <v>4</v>
      </c>
      <c r="O28" s="2">
        <v>4</v>
      </c>
      <c r="P28" s="244"/>
      <c r="Q28" s="249">
        <f t="shared" si="1"/>
        <v>30</v>
      </c>
      <c r="R28" s="103">
        <f t="shared" si="2"/>
        <v>63</v>
      </c>
    </row>
    <row r="29" spans="1:18" ht="15" customHeight="1">
      <c r="A29" s="65" t="s">
        <v>120</v>
      </c>
      <c r="B29" s="2">
        <v>118</v>
      </c>
      <c r="C29" s="2" t="s">
        <v>171</v>
      </c>
      <c r="D29" s="2">
        <v>18</v>
      </c>
      <c r="E29" s="2">
        <v>6</v>
      </c>
      <c r="F29" s="2"/>
      <c r="G29" s="2">
        <v>21</v>
      </c>
      <c r="H29" s="2">
        <v>3</v>
      </c>
      <c r="I29" s="244">
        <v>15</v>
      </c>
      <c r="J29" s="135">
        <f t="shared" si="0"/>
        <v>63</v>
      </c>
      <c r="K29" s="247"/>
      <c r="L29" s="2"/>
      <c r="M29" s="2"/>
      <c r="N29" s="2"/>
      <c r="O29" s="2"/>
      <c r="P29" s="244"/>
      <c r="Q29" s="249">
        <f t="shared" si="1"/>
        <v>0</v>
      </c>
      <c r="R29" s="103">
        <f t="shared" si="2"/>
        <v>63</v>
      </c>
    </row>
    <row r="30" spans="1:18" ht="15" customHeight="1">
      <c r="A30" s="65" t="s">
        <v>120</v>
      </c>
      <c r="B30" s="2">
        <v>108</v>
      </c>
      <c r="C30" s="2" t="s">
        <v>90</v>
      </c>
      <c r="D30" s="2">
        <v>9</v>
      </c>
      <c r="E30" s="2"/>
      <c r="F30" s="2"/>
      <c r="G30" s="2">
        <v>15</v>
      </c>
      <c r="H30" s="2"/>
      <c r="I30" s="244">
        <v>12</v>
      </c>
      <c r="J30" s="103">
        <f t="shared" si="0"/>
        <v>36</v>
      </c>
      <c r="K30" s="247">
        <v>3</v>
      </c>
      <c r="L30" s="2"/>
      <c r="M30" s="2"/>
      <c r="N30" s="2">
        <v>12</v>
      </c>
      <c r="O30" s="2">
        <v>6</v>
      </c>
      <c r="P30" s="244">
        <v>6</v>
      </c>
      <c r="Q30" s="249">
        <f t="shared" si="1"/>
        <v>27</v>
      </c>
      <c r="R30" s="103">
        <f t="shared" si="2"/>
        <v>63</v>
      </c>
    </row>
    <row r="31" spans="1:18" ht="15" customHeight="1">
      <c r="A31" s="65">
        <v>28</v>
      </c>
      <c r="B31" s="2">
        <v>10</v>
      </c>
      <c r="C31" s="2" t="s">
        <v>14</v>
      </c>
      <c r="D31" s="2">
        <v>41</v>
      </c>
      <c r="E31" s="2">
        <v>3</v>
      </c>
      <c r="F31" s="2"/>
      <c r="G31" s="2">
        <v>18</v>
      </c>
      <c r="H31" s="2" t="s">
        <v>120</v>
      </c>
      <c r="I31" s="244"/>
      <c r="J31" s="103">
        <f t="shared" si="0"/>
        <v>62</v>
      </c>
      <c r="K31" s="247"/>
      <c r="L31" s="2"/>
      <c r="M31" s="2"/>
      <c r="N31" s="2"/>
      <c r="O31" s="2"/>
      <c r="P31" s="244"/>
      <c r="Q31" s="249">
        <f t="shared" si="1"/>
        <v>0</v>
      </c>
      <c r="R31" s="103">
        <f t="shared" si="2"/>
        <v>62</v>
      </c>
    </row>
    <row r="32" spans="1:18" ht="15" customHeight="1">
      <c r="A32" s="65">
        <v>29</v>
      </c>
      <c r="B32" s="2">
        <v>90</v>
      </c>
      <c r="C32" s="2" t="s">
        <v>172</v>
      </c>
      <c r="D32" s="2">
        <v>38</v>
      </c>
      <c r="E32" s="2">
        <v>6</v>
      </c>
      <c r="F32" s="2"/>
      <c r="G32" s="2">
        <v>9</v>
      </c>
      <c r="H32" s="2">
        <v>3</v>
      </c>
      <c r="I32" s="244">
        <v>3</v>
      </c>
      <c r="J32" s="103">
        <f t="shared" si="0"/>
        <v>59</v>
      </c>
      <c r="K32" s="247"/>
      <c r="L32" s="2"/>
      <c r="M32" s="2"/>
      <c r="N32" s="2"/>
      <c r="O32" s="2"/>
      <c r="P32" s="244"/>
      <c r="Q32" s="249">
        <f t="shared" si="1"/>
        <v>0</v>
      </c>
      <c r="R32" s="103">
        <f t="shared" si="2"/>
        <v>59</v>
      </c>
    </row>
    <row r="33" spans="1:18" ht="15" customHeight="1">
      <c r="A33" s="65">
        <v>30</v>
      </c>
      <c r="B33" s="2">
        <v>26</v>
      </c>
      <c r="C33" s="2" t="s">
        <v>58</v>
      </c>
      <c r="D33" s="2">
        <v>12</v>
      </c>
      <c r="E33" s="2"/>
      <c r="F33" s="2"/>
      <c r="G33" s="2">
        <v>6</v>
      </c>
      <c r="H33" s="2"/>
      <c r="I33" s="244"/>
      <c r="J33" s="103">
        <f t="shared" si="0"/>
        <v>18</v>
      </c>
      <c r="K33" s="247">
        <v>15</v>
      </c>
      <c r="L33" s="2"/>
      <c r="M33" s="2">
        <v>6</v>
      </c>
      <c r="N33" s="2">
        <v>6</v>
      </c>
      <c r="O33" s="2">
        <v>9</v>
      </c>
      <c r="P33" s="244"/>
      <c r="Q33" s="249">
        <f t="shared" si="1"/>
        <v>36</v>
      </c>
      <c r="R33" s="103">
        <f t="shared" si="2"/>
        <v>54</v>
      </c>
    </row>
    <row r="34" spans="1:18" ht="15" customHeight="1">
      <c r="A34" s="65">
        <v>31</v>
      </c>
      <c r="B34" s="2">
        <v>63</v>
      </c>
      <c r="C34" s="2" t="s">
        <v>76</v>
      </c>
      <c r="D34" s="2">
        <v>19</v>
      </c>
      <c r="E34" s="2"/>
      <c r="F34" s="2"/>
      <c r="G34" s="2"/>
      <c r="H34" s="2"/>
      <c r="I34" s="244"/>
      <c r="J34" s="103">
        <f t="shared" si="0"/>
        <v>19</v>
      </c>
      <c r="K34" s="247">
        <v>15</v>
      </c>
      <c r="L34" s="2">
        <v>12</v>
      </c>
      <c r="M34" s="2"/>
      <c r="N34" s="2" t="s">
        <v>120</v>
      </c>
      <c r="O34" s="2">
        <v>3</v>
      </c>
      <c r="P34" s="244"/>
      <c r="Q34" s="249">
        <f t="shared" si="1"/>
        <v>30</v>
      </c>
      <c r="R34" s="103">
        <f t="shared" si="2"/>
        <v>49</v>
      </c>
    </row>
    <row r="35" spans="1:18" ht="15" customHeight="1">
      <c r="A35" s="65">
        <v>32</v>
      </c>
      <c r="B35" s="2">
        <v>52</v>
      </c>
      <c r="C35" s="2" t="s">
        <v>32</v>
      </c>
      <c r="D35" s="2">
        <v>27</v>
      </c>
      <c r="E35" s="2"/>
      <c r="F35" s="2"/>
      <c r="G35" s="2">
        <v>12</v>
      </c>
      <c r="H35" s="2"/>
      <c r="I35" s="244"/>
      <c r="J35" s="103">
        <f t="shared" si="0"/>
        <v>39</v>
      </c>
      <c r="K35" s="247">
        <v>3</v>
      </c>
      <c r="L35" s="2"/>
      <c r="M35" s="2"/>
      <c r="N35" s="2"/>
      <c r="O35" s="2"/>
      <c r="P35" s="244"/>
      <c r="Q35" s="249">
        <f t="shared" si="1"/>
        <v>3</v>
      </c>
      <c r="R35" s="103">
        <f t="shared" si="2"/>
        <v>42</v>
      </c>
    </row>
    <row r="36" spans="1:18" ht="15" customHeight="1">
      <c r="A36" s="65">
        <v>33</v>
      </c>
      <c r="B36" s="2">
        <v>46</v>
      </c>
      <c r="C36" s="2" t="s">
        <v>28</v>
      </c>
      <c r="D36" s="2">
        <v>30</v>
      </c>
      <c r="E36" s="2">
        <v>10</v>
      </c>
      <c r="F36" s="2"/>
      <c r="G36" s="2"/>
      <c r="H36" s="2"/>
      <c r="I36" s="244"/>
      <c r="J36" s="103">
        <f t="shared" si="0"/>
        <v>40</v>
      </c>
      <c r="K36" s="247"/>
      <c r="L36" s="2"/>
      <c r="M36" s="2"/>
      <c r="N36" s="2"/>
      <c r="O36" s="2"/>
      <c r="P36" s="244"/>
      <c r="Q36" s="249">
        <f t="shared" si="1"/>
        <v>0</v>
      </c>
      <c r="R36" s="103">
        <f t="shared" si="2"/>
        <v>40</v>
      </c>
    </row>
    <row r="37" spans="1:18" ht="15" customHeight="1">
      <c r="A37" s="65">
        <v>34</v>
      </c>
      <c r="B37" s="2">
        <v>27</v>
      </c>
      <c r="C37" s="2" t="s">
        <v>20</v>
      </c>
      <c r="D37" s="2">
        <v>18</v>
      </c>
      <c r="E37" s="2">
        <v>6</v>
      </c>
      <c r="F37" s="2"/>
      <c r="G37" s="2">
        <v>9</v>
      </c>
      <c r="H37" s="2">
        <v>6</v>
      </c>
      <c r="I37" s="244"/>
      <c r="J37" s="103">
        <f t="shared" si="0"/>
        <v>39</v>
      </c>
      <c r="K37" s="247"/>
      <c r="L37" s="2"/>
      <c r="M37" s="2"/>
      <c r="N37" s="2"/>
      <c r="O37" s="2"/>
      <c r="P37" s="244"/>
      <c r="Q37" s="249">
        <f t="shared" si="1"/>
        <v>0</v>
      </c>
      <c r="R37" s="103">
        <f t="shared" si="2"/>
        <v>39</v>
      </c>
    </row>
    <row r="38" spans="1:18" ht="15" customHeight="1">
      <c r="A38" s="65">
        <v>35</v>
      </c>
      <c r="B38" s="2">
        <v>43</v>
      </c>
      <c r="C38" s="2" t="s">
        <v>25</v>
      </c>
      <c r="D38" s="2">
        <v>10</v>
      </c>
      <c r="E38" s="2"/>
      <c r="F38" s="2">
        <v>4</v>
      </c>
      <c r="G38" s="2">
        <v>15</v>
      </c>
      <c r="H38" s="2">
        <v>2</v>
      </c>
      <c r="I38" s="244"/>
      <c r="J38" s="103">
        <f t="shared" si="0"/>
        <v>31</v>
      </c>
      <c r="K38" s="247"/>
      <c r="L38" s="2"/>
      <c r="M38" s="2"/>
      <c r="N38" s="2"/>
      <c r="O38" s="2"/>
      <c r="P38" s="244"/>
      <c r="Q38" s="249">
        <f t="shared" si="1"/>
        <v>0</v>
      </c>
      <c r="R38" s="103">
        <f t="shared" si="2"/>
        <v>31</v>
      </c>
    </row>
    <row r="39" spans="1:18" ht="15" customHeight="1">
      <c r="A39" s="65">
        <v>36</v>
      </c>
      <c r="B39" s="2">
        <v>17</v>
      </c>
      <c r="C39" s="2" t="s">
        <v>17</v>
      </c>
      <c r="D39" s="2">
        <v>11</v>
      </c>
      <c r="E39" s="2">
        <v>6</v>
      </c>
      <c r="F39" s="2"/>
      <c r="G39" s="2">
        <v>2</v>
      </c>
      <c r="H39" s="2">
        <v>6</v>
      </c>
      <c r="I39" s="244"/>
      <c r="J39" s="103">
        <f t="shared" si="0"/>
        <v>25</v>
      </c>
      <c r="K39" s="247"/>
      <c r="L39" s="2"/>
      <c r="M39" s="2"/>
      <c r="N39" s="2"/>
      <c r="O39" s="2"/>
      <c r="P39" s="244"/>
      <c r="Q39" s="249">
        <f t="shared" si="1"/>
        <v>0</v>
      </c>
      <c r="R39" s="103">
        <f t="shared" si="2"/>
        <v>25</v>
      </c>
    </row>
    <row r="40" spans="1:18" ht="15" customHeight="1">
      <c r="A40" s="65">
        <v>37</v>
      </c>
      <c r="B40" s="2">
        <v>135</v>
      </c>
      <c r="C40" s="2" t="s">
        <v>45</v>
      </c>
      <c r="D40" s="2">
        <v>9</v>
      </c>
      <c r="E40" s="2">
        <v>6</v>
      </c>
      <c r="F40" s="2"/>
      <c r="G40" s="2">
        <v>6</v>
      </c>
      <c r="H40" s="2">
        <v>3</v>
      </c>
      <c r="I40" s="244"/>
      <c r="J40" s="103">
        <f t="shared" si="0"/>
        <v>24</v>
      </c>
      <c r="K40" s="247"/>
      <c r="L40" s="2"/>
      <c r="M40" s="2"/>
      <c r="N40" s="2"/>
      <c r="O40" s="2"/>
      <c r="P40" s="244"/>
      <c r="Q40" s="249">
        <f t="shared" si="1"/>
        <v>0</v>
      </c>
      <c r="R40" s="103">
        <f t="shared" si="2"/>
        <v>24</v>
      </c>
    </row>
    <row r="41" spans="1:18" ht="15" customHeight="1">
      <c r="A41" s="65">
        <v>38</v>
      </c>
      <c r="B41" s="2">
        <v>34</v>
      </c>
      <c r="C41" s="2" t="s">
        <v>91</v>
      </c>
      <c r="D41" s="235">
        <v>7</v>
      </c>
      <c r="E41" s="2"/>
      <c r="F41" s="2"/>
      <c r="G41" s="2">
        <v>15</v>
      </c>
      <c r="H41" s="2"/>
      <c r="I41" s="244"/>
      <c r="J41" s="103">
        <f t="shared" si="0"/>
        <v>22</v>
      </c>
      <c r="K41" s="247"/>
      <c r="L41" s="2"/>
      <c r="M41" s="2"/>
      <c r="N41" s="2"/>
      <c r="O41" s="2"/>
      <c r="P41" s="244"/>
      <c r="Q41" s="249">
        <f t="shared" si="1"/>
        <v>0</v>
      </c>
      <c r="R41" s="103">
        <f t="shared" si="2"/>
        <v>22</v>
      </c>
    </row>
    <row r="42" spans="1:18" ht="15" customHeight="1">
      <c r="A42" s="65">
        <v>39</v>
      </c>
      <c r="B42" s="2">
        <v>33</v>
      </c>
      <c r="C42" s="2" t="s">
        <v>21</v>
      </c>
      <c r="D42" s="2">
        <v>9</v>
      </c>
      <c r="E42" s="2"/>
      <c r="F42" s="2"/>
      <c r="G42" s="2"/>
      <c r="H42" s="2">
        <v>3</v>
      </c>
      <c r="I42" s="244"/>
      <c r="J42" s="103">
        <f t="shared" si="0"/>
        <v>12</v>
      </c>
      <c r="K42" s="247">
        <v>6</v>
      </c>
      <c r="L42" s="2"/>
      <c r="M42" s="2"/>
      <c r="N42" s="2"/>
      <c r="O42" s="2"/>
      <c r="P42" s="244"/>
      <c r="Q42" s="249">
        <f t="shared" si="1"/>
        <v>6</v>
      </c>
      <c r="R42" s="103">
        <f t="shared" si="2"/>
        <v>18</v>
      </c>
    </row>
    <row r="43" spans="1:18" ht="15" customHeight="1" thickBot="1">
      <c r="A43" s="66">
        <v>40</v>
      </c>
      <c r="B43" s="63">
        <v>62</v>
      </c>
      <c r="C43" s="63" t="s">
        <v>77</v>
      </c>
      <c r="D43" s="63">
        <v>9</v>
      </c>
      <c r="E43" s="63">
        <v>6</v>
      </c>
      <c r="F43" s="63"/>
      <c r="G43" s="63"/>
      <c r="H43" s="63">
        <v>2</v>
      </c>
      <c r="I43" s="245"/>
      <c r="J43" s="104">
        <f t="shared" si="0"/>
        <v>17</v>
      </c>
      <c r="K43" s="248"/>
      <c r="L43" s="63"/>
      <c r="M43" s="63"/>
      <c r="N43" s="63"/>
      <c r="O43" s="63"/>
      <c r="P43" s="245"/>
      <c r="Q43" s="251">
        <f t="shared" si="1"/>
        <v>0</v>
      </c>
      <c r="R43" s="104">
        <f t="shared" si="2"/>
        <v>17</v>
      </c>
    </row>
    <row r="44" spans="1:18" ht="15" customHeight="1">
      <c r="A44" s="67"/>
      <c r="B44" s="2"/>
      <c r="C44" s="2"/>
      <c r="D44" s="2"/>
      <c r="E44" s="2"/>
      <c r="F44" s="2"/>
      <c r="G44" s="2"/>
      <c r="H44" s="2"/>
      <c r="I44" s="2"/>
      <c r="J44" s="19"/>
      <c r="K44" s="2"/>
      <c r="L44" s="2"/>
      <c r="M44" s="2"/>
      <c r="N44" s="2"/>
      <c r="O44" s="2"/>
      <c r="P44" s="2"/>
      <c r="Q44" s="19"/>
      <c r="R44" s="19"/>
    </row>
    <row r="45" ht="15" customHeight="1" thickBot="1"/>
    <row r="46" spans="1:18" s="23" customFormat="1" ht="15" customHeight="1" thickBot="1">
      <c r="A46" s="67"/>
      <c r="B46" s="61" t="s">
        <v>121</v>
      </c>
      <c r="C46" s="61"/>
      <c r="D46" s="105">
        <f>SUM(D4:D43)</f>
        <v>1408</v>
      </c>
      <c r="E46" s="105">
        <f aca="true" t="shared" si="3" ref="E46:R46">SUM(E4:E43)</f>
        <v>400</v>
      </c>
      <c r="F46" s="105">
        <f t="shared" si="3"/>
        <v>404</v>
      </c>
      <c r="G46" s="105">
        <f t="shared" si="3"/>
        <v>586</v>
      </c>
      <c r="H46" s="105">
        <f t="shared" si="3"/>
        <v>493</v>
      </c>
      <c r="I46" s="105">
        <f t="shared" si="3"/>
        <v>276</v>
      </c>
      <c r="J46" s="105">
        <f t="shared" si="3"/>
        <v>3567</v>
      </c>
      <c r="K46" s="105">
        <f t="shared" si="3"/>
        <v>426</v>
      </c>
      <c r="L46" s="105">
        <f t="shared" si="3"/>
        <v>182</v>
      </c>
      <c r="M46" s="105">
        <f t="shared" si="3"/>
        <v>34</v>
      </c>
      <c r="N46" s="105">
        <f t="shared" si="3"/>
        <v>194</v>
      </c>
      <c r="O46" s="105">
        <f t="shared" si="3"/>
        <v>170</v>
      </c>
      <c r="P46" s="105">
        <f t="shared" si="3"/>
        <v>85</v>
      </c>
      <c r="Q46" s="105">
        <f t="shared" si="3"/>
        <v>1091</v>
      </c>
      <c r="R46" s="252">
        <f t="shared" si="3"/>
        <v>4658</v>
      </c>
    </row>
    <row r="47" spans="1:18" s="23" customFormat="1" ht="1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</row>
    <row r="48" s="23" customFormat="1" ht="15" customHeight="1"/>
    <row r="49" s="23" customFormat="1" ht="15" customHeight="1"/>
    <row r="50" spans="1:18" s="23" customFormat="1" ht="15" customHeight="1">
      <c r="A50" s="68"/>
      <c r="B50" s="61"/>
      <c r="C50" s="61"/>
      <c r="D50" s="61"/>
      <c r="E50" s="61"/>
      <c r="F50" s="61"/>
      <c r="G50" s="61"/>
      <c r="H50" s="61"/>
      <c r="I50" s="61"/>
      <c r="J50" s="61"/>
      <c r="K50" s="68"/>
      <c r="L50" s="61"/>
      <c r="M50" s="61"/>
      <c r="N50" s="61"/>
      <c r="O50" s="61"/>
      <c r="P50" s="61"/>
      <c r="Q50" s="61"/>
      <c r="R50" s="68"/>
    </row>
    <row r="51" spans="1:19" s="23" customFormat="1" ht="15" customHeight="1">
      <c r="A51" s="68"/>
      <c r="B51" s="61"/>
      <c r="C51" s="61"/>
      <c r="D51" s="61"/>
      <c r="E51" s="61"/>
      <c r="F51" s="61"/>
      <c r="G51" s="61"/>
      <c r="H51" s="61"/>
      <c r="I51" s="61"/>
      <c r="J51" s="61"/>
      <c r="K51" s="68"/>
      <c r="L51" s="69"/>
      <c r="M51" s="69"/>
      <c r="N51" s="69"/>
      <c r="O51" s="69"/>
      <c r="P51" s="69"/>
      <c r="Q51" s="69"/>
      <c r="R51" s="68"/>
      <c r="S51"/>
    </row>
    <row r="52" ht="15" customHeight="1"/>
    <row r="54" spans="4:18" ht="12.75">
      <c r="D54" s="71"/>
      <c r="E54" s="71"/>
      <c r="F54" s="71"/>
      <c r="G54" s="71"/>
      <c r="H54" s="71"/>
      <c r="I54" s="71"/>
      <c r="J54" s="71"/>
      <c r="L54" s="71"/>
      <c r="M54" s="71"/>
      <c r="N54" s="71"/>
      <c r="O54" s="71"/>
      <c r="P54" s="71"/>
      <c r="Q54" s="71"/>
      <c r="R54" s="71"/>
    </row>
    <row r="57" spans="1:8" ht="12.75">
      <c r="A57" s="67"/>
      <c r="B57" s="61"/>
      <c r="C57" s="61"/>
      <c r="D57" s="61"/>
      <c r="E57" s="61"/>
      <c r="F57" s="61"/>
      <c r="G57" s="61"/>
      <c r="H57" s="61"/>
    </row>
    <row r="58" spans="1:8" ht="15" customHeight="1">
      <c r="A58" s="68"/>
      <c r="B58" s="61"/>
      <c r="C58" s="61"/>
      <c r="D58" s="61"/>
      <c r="E58" s="61"/>
      <c r="F58" s="61"/>
      <c r="G58" s="61"/>
      <c r="H58" s="61"/>
    </row>
    <row r="59" ht="15" customHeight="1"/>
  </sheetData>
  <sheetProtection/>
  <mergeCells count="6">
    <mergeCell ref="A1:R1"/>
    <mergeCell ref="A47:R47"/>
    <mergeCell ref="A2:A3"/>
    <mergeCell ref="K2:Q2"/>
    <mergeCell ref="R2:R3"/>
    <mergeCell ref="D2:J2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Y12" sqref="Y12"/>
    </sheetView>
  </sheetViews>
  <sheetFormatPr defaultColWidth="9.00390625" defaultRowHeight="12.75"/>
  <cols>
    <col min="1" max="1" width="4.00390625" style="4" customWidth="1"/>
    <col min="2" max="2" width="5.125" style="0" customWidth="1"/>
    <col min="3" max="3" width="9.75390625" style="0" customWidth="1"/>
    <col min="4" max="4" width="5.75390625" style="4" customWidth="1"/>
    <col min="5" max="6" width="4.75390625" style="4" customWidth="1"/>
    <col min="7" max="9" width="4.75390625" style="0" customWidth="1"/>
    <col min="10" max="10" width="5.75390625" style="5" customWidth="1"/>
    <col min="11" max="16" width="4.75390625" style="0" customWidth="1"/>
    <col min="17" max="17" width="5.75390625" style="5" customWidth="1"/>
    <col min="18" max="18" width="6.25390625" style="0" customWidth="1"/>
  </cols>
  <sheetData>
    <row r="1" spans="1:46" ht="42" customHeight="1" thickBot="1">
      <c r="A1" s="295" t="s">
        <v>167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8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18" ht="19.5" customHeight="1">
      <c r="A2" s="305" t="s">
        <v>53</v>
      </c>
      <c r="B2" s="29"/>
      <c r="C2" s="29"/>
      <c r="D2" s="301" t="s">
        <v>130</v>
      </c>
      <c r="E2" s="290"/>
      <c r="F2" s="290"/>
      <c r="G2" s="290"/>
      <c r="H2" s="290"/>
      <c r="I2" s="290"/>
      <c r="J2" s="292"/>
      <c r="K2" s="300" t="s">
        <v>131</v>
      </c>
      <c r="L2" s="301"/>
      <c r="M2" s="301"/>
      <c r="N2" s="301"/>
      <c r="O2" s="301"/>
      <c r="P2" s="301"/>
      <c r="Q2" s="302"/>
      <c r="R2" s="303" t="s">
        <v>49</v>
      </c>
    </row>
    <row r="3" spans="1:20" ht="18" customHeight="1" thickBot="1">
      <c r="A3" s="306"/>
      <c r="B3" s="188" t="s">
        <v>106</v>
      </c>
      <c r="C3" s="188" t="s">
        <v>54</v>
      </c>
      <c r="D3" s="63" t="s">
        <v>0</v>
      </c>
      <c r="E3" s="63" t="s">
        <v>97</v>
      </c>
      <c r="F3" s="63" t="s">
        <v>135</v>
      </c>
      <c r="G3" s="63" t="s">
        <v>2</v>
      </c>
      <c r="H3" s="63" t="s">
        <v>98</v>
      </c>
      <c r="I3" s="63" t="s">
        <v>99</v>
      </c>
      <c r="J3" s="72" t="s">
        <v>107</v>
      </c>
      <c r="K3" s="63" t="s">
        <v>0</v>
      </c>
      <c r="L3" s="63" t="s">
        <v>97</v>
      </c>
      <c r="M3" s="63" t="s">
        <v>135</v>
      </c>
      <c r="N3" s="63" t="s">
        <v>2</v>
      </c>
      <c r="O3" s="63" t="s">
        <v>98</v>
      </c>
      <c r="P3" s="63" t="s">
        <v>99</v>
      </c>
      <c r="Q3" s="72" t="s">
        <v>107</v>
      </c>
      <c r="R3" s="304"/>
      <c r="T3" s="23"/>
    </row>
    <row r="4" spans="1:20" ht="18" customHeight="1">
      <c r="A4" s="65">
        <v>41</v>
      </c>
      <c r="B4" s="2">
        <v>76</v>
      </c>
      <c r="C4" s="2" t="s">
        <v>57</v>
      </c>
      <c r="D4" s="2">
        <v>5</v>
      </c>
      <c r="E4" s="2"/>
      <c r="F4" s="2"/>
      <c r="G4" s="2"/>
      <c r="H4" s="2">
        <v>3</v>
      </c>
      <c r="I4" s="2"/>
      <c r="J4" s="103">
        <f aca="true" t="shared" si="0" ref="J4:J15">SUM(D4:I4)</f>
        <v>8</v>
      </c>
      <c r="K4" s="2">
        <v>5</v>
      </c>
      <c r="L4" s="2"/>
      <c r="M4" s="2"/>
      <c r="N4" s="2"/>
      <c r="O4" s="2"/>
      <c r="P4" s="2"/>
      <c r="Q4" s="103">
        <f aca="true" t="shared" si="1" ref="Q4:Q15">SUM(K4:P4)</f>
        <v>5</v>
      </c>
      <c r="R4" s="186">
        <f aca="true" t="shared" si="2" ref="R4:R15">J4+Q4</f>
        <v>13</v>
      </c>
      <c r="T4" s="23"/>
    </row>
    <row r="5" spans="1:20" ht="18" customHeight="1">
      <c r="A5" s="65" t="s">
        <v>120</v>
      </c>
      <c r="B5" s="2">
        <v>112</v>
      </c>
      <c r="C5" s="2" t="s">
        <v>39</v>
      </c>
      <c r="D5" s="2">
        <v>6</v>
      </c>
      <c r="E5" s="2"/>
      <c r="F5" s="2"/>
      <c r="G5" s="2"/>
      <c r="H5" s="2"/>
      <c r="I5" s="2"/>
      <c r="J5" s="103">
        <f t="shared" si="0"/>
        <v>6</v>
      </c>
      <c r="K5" s="2">
        <v>7</v>
      </c>
      <c r="L5" s="2"/>
      <c r="M5" s="2"/>
      <c r="N5" s="2"/>
      <c r="O5" s="2"/>
      <c r="P5" s="2"/>
      <c r="Q5" s="103">
        <f t="shared" si="1"/>
        <v>7</v>
      </c>
      <c r="R5" s="186">
        <f t="shared" si="2"/>
        <v>13</v>
      </c>
      <c r="T5" s="23"/>
    </row>
    <row r="6" spans="1:20" ht="18" customHeight="1">
      <c r="A6" s="65">
        <v>43</v>
      </c>
      <c r="B6" s="2">
        <v>47</v>
      </c>
      <c r="C6" s="2" t="s">
        <v>29</v>
      </c>
      <c r="D6" s="2">
        <v>9</v>
      </c>
      <c r="E6" s="2"/>
      <c r="F6" s="2"/>
      <c r="G6" s="2">
        <v>3</v>
      </c>
      <c r="H6" s="2"/>
      <c r="I6" s="2"/>
      <c r="J6" s="103">
        <f t="shared" si="0"/>
        <v>12</v>
      </c>
      <c r="K6" s="2"/>
      <c r="L6" s="2"/>
      <c r="M6" s="2"/>
      <c r="N6" s="2"/>
      <c r="O6" s="2"/>
      <c r="P6" s="2"/>
      <c r="Q6" s="103">
        <f t="shared" si="1"/>
        <v>0</v>
      </c>
      <c r="R6" s="186">
        <f t="shared" si="2"/>
        <v>12</v>
      </c>
      <c r="T6" s="23"/>
    </row>
    <row r="7" spans="1:20" ht="18" customHeight="1">
      <c r="A7" s="65" t="s">
        <v>120</v>
      </c>
      <c r="B7" s="2">
        <v>38</v>
      </c>
      <c r="C7" s="2" t="s">
        <v>62</v>
      </c>
      <c r="D7" s="2">
        <v>10</v>
      </c>
      <c r="E7" s="2">
        <v>2</v>
      </c>
      <c r="F7" s="2"/>
      <c r="G7" s="2"/>
      <c r="H7" s="2"/>
      <c r="I7" s="2"/>
      <c r="J7" s="103">
        <f t="shared" si="0"/>
        <v>12</v>
      </c>
      <c r="K7" s="2"/>
      <c r="L7" s="2"/>
      <c r="M7" s="2"/>
      <c r="N7" s="2"/>
      <c r="O7" s="2"/>
      <c r="P7" s="2"/>
      <c r="Q7" s="103">
        <f t="shared" si="1"/>
        <v>0</v>
      </c>
      <c r="R7" s="186">
        <f t="shared" si="2"/>
        <v>12</v>
      </c>
      <c r="T7" s="23"/>
    </row>
    <row r="8" spans="1:20" ht="18" customHeight="1">
      <c r="A8" s="65">
        <v>45</v>
      </c>
      <c r="B8" s="2">
        <v>78</v>
      </c>
      <c r="C8" s="2" t="s">
        <v>81</v>
      </c>
      <c r="D8" s="2">
        <v>6</v>
      </c>
      <c r="E8" s="2"/>
      <c r="F8" s="2"/>
      <c r="G8" s="2"/>
      <c r="H8" s="2">
        <v>3</v>
      </c>
      <c r="I8" s="2"/>
      <c r="J8" s="103">
        <f t="shared" si="0"/>
        <v>9</v>
      </c>
      <c r="K8" s="2"/>
      <c r="L8" s="2"/>
      <c r="M8" s="2"/>
      <c r="N8" s="2"/>
      <c r="O8" s="2"/>
      <c r="P8" s="2"/>
      <c r="Q8" s="103">
        <f t="shared" si="1"/>
        <v>0</v>
      </c>
      <c r="R8" s="186">
        <f t="shared" si="2"/>
        <v>9</v>
      </c>
      <c r="T8" s="23"/>
    </row>
    <row r="9" spans="1:20" ht="18" customHeight="1">
      <c r="A9" s="65">
        <v>46</v>
      </c>
      <c r="B9" s="2">
        <v>36</v>
      </c>
      <c r="C9" s="2" t="s">
        <v>22</v>
      </c>
      <c r="D9" s="2"/>
      <c r="E9" s="2">
        <v>2</v>
      </c>
      <c r="F9" s="2"/>
      <c r="G9" s="2"/>
      <c r="H9" s="2">
        <v>6</v>
      </c>
      <c r="I9" s="2"/>
      <c r="J9" s="103">
        <f t="shared" si="0"/>
        <v>8</v>
      </c>
      <c r="K9" s="2"/>
      <c r="L9" s="2"/>
      <c r="M9" s="2"/>
      <c r="N9" s="2"/>
      <c r="O9" s="2"/>
      <c r="P9" s="2"/>
      <c r="Q9" s="103">
        <f t="shared" si="1"/>
        <v>0</v>
      </c>
      <c r="R9" s="186">
        <f t="shared" si="2"/>
        <v>8</v>
      </c>
      <c r="T9" s="23"/>
    </row>
    <row r="10" spans="1:20" ht="18" customHeight="1">
      <c r="A10" s="65">
        <v>47</v>
      </c>
      <c r="B10" s="2">
        <v>53</v>
      </c>
      <c r="C10" s="2" t="s">
        <v>59</v>
      </c>
      <c r="D10" s="2">
        <v>3</v>
      </c>
      <c r="E10" s="2"/>
      <c r="F10" s="2"/>
      <c r="G10" s="2">
        <v>3</v>
      </c>
      <c r="H10" s="2"/>
      <c r="I10" s="2"/>
      <c r="J10" s="103">
        <f t="shared" si="0"/>
        <v>6</v>
      </c>
      <c r="K10" s="2"/>
      <c r="L10" s="2"/>
      <c r="M10" s="2"/>
      <c r="N10" s="2"/>
      <c r="O10" s="2"/>
      <c r="P10" s="2"/>
      <c r="Q10" s="103">
        <f t="shared" si="1"/>
        <v>0</v>
      </c>
      <c r="R10" s="186">
        <f t="shared" si="2"/>
        <v>6</v>
      </c>
      <c r="T10" s="23"/>
    </row>
    <row r="11" spans="1:20" ht="18" customHeight="1">
      <c r="A11" s="65" t="s">
        <v>120</v>
      </c>
      <c r="B11" s="2">
        <v>132</v>
      </c>
      <c r="C11" s="2" t="s">
        <v>43</v>
      </c>
      <c r="D11" s="2"/>
      <c r="E11" s="2"/>
      <c r="F11" s="2"/>
      <c r="G11" s="2"/>
      <c r="H11" s="2"/>
      <c r="I11" s="2"/>
      <c r="J11" s="103">
        <f t="shared" si="0"/>
        <v>0</v>
      </c>
      <c r="K11" s="2"/>
      <c r="L11" s="2"/>
      <c r="M11" s="2"/>
      <c r="N11" s="2"/>
      <c r="O11" s="2">
        <v>6</v>
      </c>
      <c r="P11" s="2"/>
      <c r="Q11" s="103">
        <f t="shared" si="1"/>
        <v>6</v>
      </c>
      <c r="R11" s="186">
        <f t="shared" si="2"/>
        <v>6</v>
      </c>
      <c r="T11" s="23"/>
    </row>
    <row r="12" spans="1:20" ht="18" customHeight="1">
      <c r="A12" s="65">
        <v>49</v>
      </c>
      <c r="B12" s="2">
        <v>20</v>
      </c>
      <c r="C12" s="2" t="s">
        <v>109</v>
      </c>
      <c r="D12" s="2"/>
      <c r="E12" s="2"/>
      <c r="F12" s="2"/>
      <c r="G12" s="2"/>
      <c r="H12" s="2"/>
      <c r="I12" s="2"/>
      <c r="J12" s="103">
        <f t="shared" si="0"/>
        <v>0</v>
      </c>
      <c r="K12" s="2">
        <v>4</v>
      </c>
      <c r="L12" s="2"/>
      <c r="M12" s="2"/>
      <c r="N12" s="2"/>
      <c r="O12" s="2"/>
      <c r="P12" s="2"/>
      <c r="Q12" s="103">
        <f t="shared" si="1"/>
        <v>4</v>
      </c>
      <c r="R12" s="103">
        <f t="shared" si="2"/>
        <v>4</v>
      </c>
      <c r="T12" s="23"/>
    </row>
    <row r="13" spans="1:20" ht="15" customHeight="1">
      <c r="A13" s="65">
        <v>50</v>
      </c>
      <c r="B13" s="2">
        <v>7</v>
      </c>
      <c r="C13" s="2" t="s">
        <v>11</v>
      </c>
      <c r="D13" s="2"/>
      <c r="E13" s="2"/>
      <c r="F13" s="2"/>
      <c r="G13" s="2">
        <v>3</v>
      </c>
      <c r="H13" s="2"/>
      <c r="I13" s="2"/>
      <c r="J13" s="103">
        <f t="shared" si="0"/>
        <v>3</v>
      </c>
      <c r="K13" s="2"/>
      <c r="L13" s="2"/>
      <c r="M13" s="2"/>
      <c r="N13" s="2"/>
      <c r="O13" s="2"/>
      <c r="P13" s="2"/>
      <c r="Q13" s="103">
        <f t="shared" si="1"/>
        <v>0</v>
      </c>
      <c r="R13" s="186">
        <f t="shared" si="2"/>
        <v>3</v>
      </c>
      <c r="T13" s="45"/>
    </row>
    <row r="14" spans="1:20" ht="15" customHeight="1">
      <c r="A14" s="65" t="s">
        <v>120</v>
      </c>
      <c r="B14" s="2">
        <v>65</v>
      </c>
      <c r="C14" s="2" t="s">
        <v>78</v>
      </c>
      <c r="D14" s="2"/>
      <c r="E14" s="2"/>
      <c r="F14" s="2"/>
      <c r="G14" s="2">
        <v>3</v>
      </c>
      <c r="H14" s="2"/>
      <c r="I14" s="2"/>
      <c r="J14" s="103">
        <f t="shared" si="0"/>
        <v>3</v>
      </c>
      <c r="K14" s="2"/>
      <c r="L14" s="2"/>
      <c r="M14" s="2"/>
      <c r="N14" s="2"/>
      <c r="O14" s="2"/>
      <c r="P14" s="2"/>
      <c r="Q14" s="103">
        <f t="shared" si="1"/>
        <v>0</v>
      </c>
      <c r="R14" s="186">
        <f t="shared" si="2"/>
        <v>3</v>
      </c>
      <c r="T14" s="45"/>
    </row>
    <row r="15" spans="1:20" ht="15" customHeight="1" thickBot="1">
      <c r="A15" s="66" t="s">
        <v>120</v>
      </c>
      <c r="B15" s="63">
        <v>48</v>
      </c>
      <c r="C15" s="63" t="s">
        <v>30</v>
      </c>
      <c r="D15" s="63">
        <v>3</v>
      </c>
      <c r="E15" s="63"/>
      <c r="F15" s="63"/>
      <c r="G15" s="63"/>
      <c r="H15" s="63"/>
      <c r="I15" s="63"/>
      <c r="J15" s="104">
        <f t="shared" si="0"/>
        <v>3</v>
      </c>
      <c r="K15" s="63"/>
      <c r="L15" s="63"/>
      <c r="M15" s="63"/>
      <c r="N15" s="63"/>
      <c r="O15" s="63"/>
      <c r="P15" s="63"/>
      <c r="Q15" s="104">
        <f t="shared" si="1"/>
        <v>0</v>
      </c>
      <c r="R15" s="187">
        <f t="shared" si="2"/>
        <v>3</v>
      </c>
      <c r="T15" s="45"/>
    </row>
    <row r="16" ht="15" customHeight="1">
      <c r="T16" s="45"/>
    </row>
    <row r="17" spans="1:20" ht="15" customHeight="1" thickBot="1">
      <c r="A17" s="45"/>
      <c r="B17" s="61"/>
      <c r="C17" s="61"/>
      <c r="D17" s="6"/>
      <c r="E17" s="6"/>
      <c r="F17" s="6"/>
      <c r="G17" s="6"/>
      <c r="H17" s="6"/>
      <c r="I17" s="6"/>
      <c r="J17" s="123"/>
      <c r="K17" s="6"/>
      <c r="L17" s="6"/>
      <c r="M17" s="6"/>
      <c r="N17" s="6"/>
      <c r="O17" s="6"/>
      <c r="P17" s="6"/>
      <c r="Q17" s="123"/>
      <c r="R17" s="123"/>
      <c r="T17" s="45"/>
    </row>
    <row r="18" spans="1:20" ht="15" customHeight="1" thickBot="1">
      <c r="A18" s="45"/>
      <c r="B18" s="61" t="s">
        <v>122</v>
      </c>
      <c r="C18" s="61"/>
      <c r="D18" s="105">
        <f>SUM(D4:D15)</f>
        <v>42</v>
      </c>
      <c r="E18" s="105">
        <f aca="true" t="shared" si="3" ref="E18:R18">SUM(E4:E15)</f>
        <v>4</v>
      </c>
      <c r="F18" s="105">
        <f t="shared" si="3"/>
        <v>0</v>
      </c>
      <c r="G18" s="105">
        <f t="shared" si="3"/>
        <v>12</v>
      </c>
      <c r="H18" s="105">
        <f t="shared" si="3"/>
        <v>12</v>
      </c>
      <c r="I18" s="105">
        <f t="shared" si="3"/>
        <v>0</v>
      </c>
      <c r="J18" s="105">
        <f t="shared" si="3"/>
        <v>70</v>
      </c>
      <c r="K18" s="105">
        <f t="shared" si="3"/>
        <v>16</v>
      </c>
      <c r="L18" s="105">
        <f t="shared" si="3"/>
        <v>0</v>
      </c>
      <c r="M18" s="105">
        <f t="shared" si="3"/>
        <v>0</v>
      </c>
      <c r="N18" s="105">
        <f t="shared" si="3"/>
        <v>0</v>
      </c>
      <c r="O18" s="105">
        <f t="shared" si="3"/>
        <v>6</v>
      </c>
      <c r="P18" s="105">
        <f t="shared" si="3"/>
        <v>0</v>
      </c>
      <c r="Q18" s="105">
        <f t="shared" si="3"/>
        <v>22</v>
      </c>
      <c r="R18" s="105">
        <f t="shared" si="3"/>
        <v>92</v>
      </c>
      <c r="T18" s="45"/>
    </row>
    <row r="19" spans="1:20" ht="15" customHeight="1" thickBot="1">
      <c r="A19" s="45"/>
      <c r="B19" s="61"/>
      <c r="C19" s="61"/>
      <c r="D19" s="6"/>
      <c r="E19" s="6"/>
      <c r="F19" s="6"/>
      <c r="G19" s="6"/>
      <c r="H19" s="6"/>
      <c r="I19" s="6"/>
      <c r="J19" s="109"/>
      <c r="K19" s="6"/>
      <c r="L19" s="6"/>
      <c r="M19" s="6"/>
      <c r="N19" s="6"/>
      <c r="O19" s="6"/>
      <c r="P19" s="6"/>
      <c r="Q19" s="109"/>
      <c r="R19" s="109"/>
      <c r="T19" s="45"/>
    </row>
    <row r="20" spans="1:20" ht="15" customHeight="1" thickBot="1">
      <c r="A20" s="45"/>
      <c r="B20" s="61" t="s">
        <v>123</v>
      </c>
      <c r="C20" s="61"/>
      <c r="D20" s="105">
        <f>'oblast.ž.1'!D46</f>
        <v>1408</v>
      </c>
      <c r="E20" s="106">
        <f>'oblast.ž.1'!E46</f>
        <v>400</v>
      </c>
      <c r="F20" s="106">
        <f>'oblast.ž.1'!F46</f>
        <v>404</v>
      </c>
      <c r="G20" s="106">
        <f>'oblast.ž.1'!G46</f>
        <v>586</v>
      </c>
      <c r="H20" s="106">
        <f>'oblast.ž.1'!H46</f>
        <v>493</v>
      </c>
      <c r="I20" s="110">
        <f>'oblast.ž.1'!I46</f>
        <v>276</v>
      </c>
      <c r="J20" s="107">
        <f>SUM(D20:I20)</f>
        <v>3567</v>
      </c>
      <c r="K20" s="105">
        <f>'oblast.ž.1'!K46</f>
        <v>426</v>
      </c>
      <c r="L20" s="106">
        <f>'oblast.ž.1'!L46</f>
        <v>182</v>
      </c>
      <c r="M20" s="106">
        <f>'oblast.ž.1'!M46</f>
        <v>34</v>
      </c>
      <c r="N20" s="106">
        <f>'oblast.ž.1'!N46</f>
        <v>194</v>
      </c>
      <c r="O20" s="106">
        <f>'oblast.ž.1'!O46</f>
        <v>170</v>
      </c>
      <c r="P20" s="110">
        <f>'oblast.ž.1'!P46</f>
        <v>85</v>
      </c>
      <c r="Q20" s="107">
        <f>SUM(K20:P20)</f>
        <v>1091</v>
      </c>
      <c r="R20" s="108">
        <f>J20+Q20</f>
        <v>4658</v>
      </c>
      <c r="T20" s="45"/>
    </row>
    <row r="21" spans="1:20" ht="15" customHeight="1" thickBot="1">
      <c r="A21" s="45"/>
      <c r="B21" s="61"/>
      <c r="C21" s="61"/>
      <c r="D21" s="6"/>
      <c r="E21" s="6"/>
      <c r="F21" s="6"/>
      <c r="G21" s="6"/>
      <c r="H21" s="6"/>
      <c r="I21" s="6"/>
      <c r="J21" s="109"/>
      <c r="K21" s="6"/>
      <c r="L21" s="6"/>
      <c r="M21" s="6"/>
      <c r="N21" s="6"/>
      <c r="O21" s="6"/>
      <c r="P21" s="6"/>
      <c r="Q21" s="109"/>
      <c r="R21" s="109"/>
      <c r="T21" s="45"/>
    </row>
    <row r="22" spans="1:20" ht="15" customHeight="1" thickBot="1">
      <c r="A22" s="45"/>
      <c r="B22" s="61" t="s">
        <v>124</v>
      </c>
      <c r="C22" s="61"/>
      <c r="D22" s="105">
        <f aca="true" t="shared" si="4" ref="D22:I22">D18+D20</f>
        <v>1450</v>
      </c>
      <c r="E22" s="106">
        <f t="shared" si="4"/>
        <v>404</v>
      </c>
      <c r="F22" s="106">
        <f t="shared" si="4"/>
        <v>404</v>
      </c>
      <c r="G22" s="106">
        <f t="shared" si="4"/>
        <v>598</v>
      </c>
      <c r="H22" s="106">
        <f t="shared" si="4"/>
        <v>505</v>
      </c>
      <c r="I22" s="110">
        <f t="shared" si="4"/>
        <v>276</v>
      </c>
      <c r="J22" s="107">
        <f>SUM(D22:I22)</f>
        <v>3637</v>
      </c>
      <c r="K22" s="105">
        <f aca="true" t="shared" si="5" ref="K22:P22">K18+K20</f>
        <v>442</v>
      </c>
      <c r="L22" s="106">
        <f t="shared" si="5"/>
        <v>182</v>
      </c>
      <c r="M22" s="106">
        <f t="shared" si="5"/>
        <v>34</v>
      </c>
      <c r="N22" s="106">
        <f t="shared" si="5"/>
        <v>194</v>
      </c>
      <c r="O22" s="106">
        <f t="shared" si="5"/>
        <v>176</v>
      </c>
      <c r="P22" s="110">
        <f t="shared" si="5"/>
        <v>85</v>
      </c>
      <c r="Q22" s="107">
        <f>SUM(K22:P22)</f>
        <v>1113</v>
      </c>
      <c r="R22" s="108">
        <f>J22+Q22</f>
        <v>4750</v>
      </c>
      <c r="T22" s="45"/>
    </row>
    <row r="23" spans="1:20" s="23" customFormat="1" ht="15" customHeight="1">
      <c r="A23" s="45"/>
      <c r="B23" s="2"/>
      <c r="C23" s="2"/>
      <c r="D23" s="2"/>
      <c r="E23" s="2"/>
      <c r="F23" s="2"/>
      <c r="G23" s="2"/>
      <c r="H23" s="2"/>
      <c r="I23" s="2"/>
      <c r="J23" s="18"/>
      <c r="K23" s="2"/>
      <c r="L23" s="2"/>
      <c r="M23" s="2"/>
      <c r="N23" s="2"/>
      <c r="O23" s="2"/>
      <c r="P23" s="2"/>
      <c r="Q23" s="18"/>
      <c r="R23" s="18"/>
      <c r="T23" s="45"/>
    </row>
    <row r="24" s="23" customFormat="1" ht="15" customHeight="1">
      <c r="T24" s="45"/>
    </row>
    <row r="25" s="23" customFormat="1" ht="15" customHeight="1">
      <c r="T25" s="45"/>
    </row>
    <row r="26" s="23" customFormat="1" ht="15" customHeight="1">
      <c r="T26" s="45"/>
    </row>
    <row r="27" spans="1:20" s="23" customFormat="1" ht="15" customHeight="1">
      <c r="A27" s="45"/>
      <c r="B27" s="2"/>
      <c r="C27" s="2"/>
      <c r="D27" s="2"/>
      <c r="E27" s="2"/>
      <c r="F27" s="2"/>
      <c r="G27" s="2"/>
      <c r="H27" s="2"/>
      <c r="I27" s="2"/>
      <c r="J27" s="18"/>
      <c r="K27" s="2"/>
      <c r="L27" s="2"/>
      <c r="M27" s="2"/>
      <c r="N27" s="2"/>
      <c r="O27" s="2"/>
      <c r="P27" s="2"/>
      <c r="Q27" s="18"/>
      <c r="R27" s="18"/>
      <c r="T27" s="45"/>
    </row>
    <row r="28" spans="1:20" s="23" customFormat="1" ht="15" customHeight="1">
      <c r="A28" s="45"/>
      <c r="B28" s="2"/>
      <c r="C28" s="2"/>
      <c r="D28" s="2"/>
      <c r="E28" s="2"/>
      <c r="F28" s="2"/>
      <c r="G28" s="2"/>
      <c r="H28" s="2"/>
      <c r="I28" s="2"/>
      <c r="J28" s="18"/>
      <c r="K28" s="2"/>
      <c r="L28" s="2"/>
      <c r="M28" s="2"/>
      <c r="N28" s="2"/>
      <c r="O28" s="2"/>
      <c r="P28" s="2"/>
      <c r="Q28" s="18"/>
      <c r="R28" s="18"/>
      <c r="T28" s="45"/>
    </row>
    <row r="29" spans="1:20" s="23" customFormat="1" ht="15" customHeight="1">
      <c r="A29" s="45"/>
      <c r="B29" s="2"/>
      <c r="C29" s="2"/>
      <c r="D29" s="2"/>
      <c r="E29" s="2"/>
      <c r="F29" s="2"/>
      <c r="G29" s="2"/>
      <c r="H29" s="2"/>
      <c r="I29" s="2"/>
      <c r="J29" s="18"/>
      <c r="K29" s="2"/>
      <c r="L29" s="2"/>
      <c r="M29" s="2"/>
      <c r="N29" s="2"/>
      <c r="O29" s="2"/>
      <c r="P29" s="2"/>
      <c r="Q29" s="18"/>
      <c r="R29" s="18"/>
      <c r="T29" s="45"/>
    </row>
    <row r="30" spans="1:20" s="23" customFormat="1" ht="15" customHeight="1">
      <c r="A30" s="45"/>
      <c r="B30" s="2"/>
      <c r="C30" s="2"/>
      <c r="D30" s="2"/>
      <c r="E30" s="2"/>
      <c r="F30" s="2"/>
      <c r="G30" s="2"/>
      <c r="H30" s="2"/>
      <c r="I30" s="2"/>
      <c r="J30" s="18"/>
      <c r="K30" s="2"/>
      <c r="L30" s="2"/>
      <c r="M30" s="2"/>
      <c r="N30" s="2"/>
      <c r="O30" s="2"/>
      <c r="P30" s="2"/>
      <c r="Q30" s="18"/>
      <c r="R30" s="18"/>
      <c r="T30" s="45"/>
    </row>
    <row r="31" spans="1:20" s="23" customFormat="1" ht="15" customHeight="1">
      <c r="A31" s="45"/>
      <c r="B31" s="2"/>
      <c r="C31" s="2"/>
      <c r="D31" s="2"/>
      <c r="E31" s="2"/>
      <c r="F31" s="2"/>
      <c r="G31" s="2"/>
      <c r="H31" s="2"/>
      <c r="I31" s="2"/>
      <c r="J31" s="18"/>
      <c r="K31" s="2"/>
      <c r="L31" s="2"/>
      <c r="M31" s="2"/>
      <c r="N31" s="2"/>
      <c r="O31" s="2"/>
      <c r="P31" s="2"/>
      <c r="Q31" s="18"/>
      <c r="R31" s="18"/>
      <c r="T31" s="45"/>
    </row>
    <row r="32" spans="1:20" s="23" customFormat="1" ht="15" customHeight="1">
      <c r="A32" s="45"/>
      <c r="B32" s="2"/>
      <c r="C32" s="2"/>
      <c r="D32" s="2"/>
      <c r="E32" s="2"/>
      <c r="F32" s="2"/>
      <c r="G32" s="2"/>
      <c r="H32" s="2"/>
      <c r="I32" s="2"/>
      <c r="J32" s="18"/>
      <c r="K32" s="2"/>
      <c r="L32" s="2"/>
      <c r="M32" s="2"/>
      <c r="N32" s="2"/>
      <c r="O32" s="2"/>
      <c r="P32" s="2"/>
      <c r="Q32" s="18"/>
      <c r="R32" s="18"/>
      <c r="T32" s="45"/>
    </row>
    <row r="33" spans="1:20" s="23" customFormat="1" ht="15" customHeight="1">
      <c r="A33" s="45"/>
      <c r="B33" s="2"/>
      <c r="C33" s="2"/>
      <c r="D33" s="2"/>
      <c r="E33" s="2"/>
      <c r="F33" s="2"/>
      <c r="G33" s="2"/>
      <c r="H33" s="2"/>
      <c r="I33" s="2"/>
      <c r="J33" s="18"/>
      <c r="K33" s="2"/>
      <c r="L33" s="2"/>
      <c r="M33" s="2"/>
      <c r="N33" s="2"/>
      <c r="O33" s="2"/>
      <c r="P33" s="2"/>
      <c r="Q33" s="18"/>
      <c r="R33" s="18"/>
      <c r="T33" s="45"/>
    </row>
    <row r="34" spans="1:20" s="23" customFormat="1" ht="15" customHeight="1">
      <c r="A34" s="45"/>
      <c r="B34" s="2"/>
      <c r="C34" s="2"/>
      <c r="D34" s="2"/>
      <c r="E34" s="2"/>
      <c r="F34" s="2"/>
      <c r="G34" s="2"/>
      <c r="H34" s="2"/>
      <c r="I34" s="2"/>
      <c r="J34" s="18"/>
      <c r="K34" s="2"/>
      <c r="L34" s="2"/>
      <c r="M34" s="2"/>
      <c r="N34" s="2"/>
      <c r="O34" s="2"/>
      <c r="P34" s="2"/>
      <c r="Q34" s="18"/>
      <c r="R34" s="18"/>
      <c r="T34" s="45"/>
    </row>
    <row r="35" spans="1:18" ht="15" customHeight="1">
      <c r="A3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6"/>
    </row>
    <row r="36" spans="1:18" ht="15" customHeight="1">
      <c r="A36"/>
      <c r="B36" s="1"/>
      <c r="C36" s="1"/>
      <c r="D36" s="1"/>
      <c r="E36" s="1"/>
      <c r="F36" s="1"/>
      <c r="G36" s="1"/>
      <c r="H36" s="1"/>
      <c r="I36" s="1"/>
      <c r="J36" s="47"/>
      <c r="K36" s="1"/>
      <c r="L36" s="1"/>
      <c r="M36" s="1"/>
      <c r="N36" s="1"/>
      <c r="O36" s="1"/>
      <c r="P36" s="1"/>
      <c r="Q36" s="47"/>
      <c r="R36" s="47"/>
    </row>
    <row r="37" spans="1:18" ht="15" customHeight="1">
      <c r="A37" s="266" t="s">
        <v>89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</row>
    <row r="38" ht="15" customHeight="1"/>
    <row r="39" spans="2:18" s="32" customFormat="1" ht="1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</row>
    <row r="48" ht="15" customHeight="1"/>
    <row r="49" spans="1:7" ht="15" customHeight="1">
      <c r="A49" s="32"/>
      <c r="B49" s="18"/>
      <c r="C49" s="18"/>
      <c r="D49" s="18"/>
      <c r="E49" s="18"/>
      <c r="F49" s="18"/>
      <c r="G49" s="18"/>
    </row>
  </sheetData>
  <sheetProtection/>
  <mergeCells count="6">
    <mergeCell ref="A37:R37"/>
    <mergeCell ref="A2:A3"/>
    <mergeCell ref="A1:R1"/>
    <mergeCell ref="D2:J2"/>
    <mergeCell ref="K2:Q2"/>
    <mergeCell ref="R2:R3"/>
  </mergeCells>
  <printOptions horizontalCentered="1"/>
  <pageMargins left="0.3937007874015748" right="0.3937007874015748" top="0.984251968503937" bottom="0.984251968503937" header="0.5118110236220472" footer="0.5118110236220472"/>
  <pageSetup horizontalDpi="180" verticalDpi="180" orientation="portrait" paperSize="9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Ing. Crha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Crha</dc:creator>
  <cp:keywords/>
  <dc:description/>
  <cp:lastModifiedBy>lenovo</cp:lastModifiedBy>
  <cp:lastPrinted>2019-12-06T16:46:34Z</cp:lastPrinted>
  <dcterms:created xsi:type="dcterms:W3CDTF">1999-10-09T15:33:20Z</dcterms:created>
  <dcterms:modified xsi:type="dcterms:W3CDTF">2019-12-06T16:56:33Z</dcterms:modified>
  <cp:category/>
  <cp:version/>
  <cp:contentType/>
  <cp:contentStatus/>
</cp:coreProperties>
</file>