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30" windowHeight="8910" activeTab="0"/>
  </bookViews>
  <sheets>
    <sheet name="C1W" sheetId="1" r:id="rId1"/>
    <sheet name="K1ZW" sheetId="2" r:id="rId2"/>
    <sheet name="K1MW" sheetId="3" r:id="rId3"/>
    <sheet name="C2W" sheetId="4" r:id="rId4"/>
  </sheets>
  <definedNames>
    <definedName name="DATABASE" localSheetId="0">'C1W'!$A$2:$L$15</definedName>
    <definedName name="DATABASE" localSheetId="3">'C2W'!$A$2:$M$28</definedName>
    <definedName name="DATABASE" localSheetId="1">'K1ZW'!$A$2:$L$11</definedName>
    <definedName name="DATABASE">'K1MW'!$A$2:$P$28</definedName>
  </definedNames>
  <calcPr fullCalcOnLoad="1"/>
</workbook>
</file>

<file path=xl/sharedStrings.xml><?xml version="1.0" encoding="utf-8"?>
<sst xmlns="http://schemas.openxmlformats.org/spreadsheetml/2006/main" count="221" uniqueCount="118">
  <si>
    <t>POR</t>
  </si>
  <si>
    <t>RGC</t>
  </si>
  <si>
    <t>JMENO</t>
  </si>
  <si>
    <t>RO</t>
  </si>
  <si>
    <t>VT</t>
  </si>
  <si>
    <t>ODD</t>
  </si>
  <si>
    <t>CELKEM</t>
  </si>
  <si>
    <t>Olomouc</t>
  </si>
  <si>
    <t>Soběslav</t>
  </si>
  <si>
    <t>min1</t>
  </si>
  <si>
    <t>min2</t>
  </si>
  <si>
    <t>Boh.Pha</t>
  </si>
  <si>
    <t>Kroměříž</t>
  </si>
  <si>
    <t>Litovel</t>
  </si>
  <si>
    <t>KK Brno</t>
  </si>
  <si>
    <t>Vys.Mýto</t>
  </si>
  <si>
    <t>Klášter.</t>
  </si>
  <si>
    <t>pořadí</t>
  </si>
  <si>
    <t>jméno</t>
  </si>
  <si>
    <t>ročník</t>
  </si>
  <si>
    <t>oddíl</t>
  </si>
  <si>
    <t>Valíková Radka</t>
  </si>
  <si>
    <t>SKVeselí</t>
  </si>
  <si>
    <t>VSDK</t>
  </si>
  <si>
    <t>Novák Ondřej</t>
  </si>
  <si>
    <t>Pavlík Radek</t>
  </si>
  <si>
    <t>Rolenc Ondřej</t>
  </si>
  <si>
    <t>Kategorie K1M</t>
  </si>
  <si>
    <t>Tykal Jiří</t>
  </si>
  <si>
    <t>Todarello Valentino</t>
  </si>
  <si>
    <t>Hála Richard</t>
  </si>
  <si>
    <t>Habich Bohumil</t>
  </si>
  <si>
    <t>VS Tábor</t>
  </si>
  <si>
    <t>Týniště</t>
  </si>
  <si>
    <t>Kříšťan Filip</t>
  </si>
  <si>
    <t>Krausová Tereza</t>
  </si>
  <si>
    <t>Stefan Petr</t>
  </si>
  <si>
    <t>Smolka Ondřej</t>
  </si>
  <si>
    <t>Šťastný Filip</t>
  </si>
  <si>
    <t>Šrámek Jonatán</t>
  </si>
  <si>
    <t>Paďourová Klára</t>
  </si>
  <si>
    <t>Janoušková Nikola</t>
  </si>
  <si>
    <t>Drábková Martina</t>
  </si>
  <si>
    <t>Pardub.</t>
  </si>
  <si>
    <t>kategorie C1M</t>
  </si>
  <si>
    <t>Č.Pila So</t>
  </si>
  <si>
    <t>Č.Pila Ne</t>
  </si>
  <si>
    <t>Šp.Mlýn N</t>
  </si>
  <si>
    <t>Troja</t>
  </si>
  <si>
    <t>MČRd VM</t>
  </si>
  <si>
    <t>ČP Troja</t>
  </si>
  <si>
    <r>
      <t xml:space="preserve">MČR </t>
    </r>
    <r>
      <rPr>
        <sz val="8"/>
        <rFont val="Arial CE"/>
        <family val="2"/>
      </rPr>
      <t>Roudnice</t>
    </r>
  </si>
  <si>
    <r>
      <t>MČR</t>
    </r>
    <r>
      <rPr>
        <sz val="8"/>
        <rFont val="Arial CE"/>
        <family val="2"/>
      </rPr>
      <t xml:space="preserve"> Roudnice</t>
    </r>
  </si>
  <si>
    <t>kategorie K1Z</t>
  </si>
  <si>
    <t>kategorie C2M</t>
  </si>
  <si>
    <t>Kristek Aleš</t>
  </si>
  <si>
    <t>Valmez</t>
  </si>
  <si>
    <t>Jelínek Šimon</t>
  </si>
  <si>
    <t>Slanina Vladimír</t>
  </si>
  <si>
    <t>L.Žatec</t>
  </si>
  <si>
    <t>Baroň Petr</t>
  </si>
  <si>
    <t>Zapletal Štěpán</t>
  </si>
  <si>
    <t>Žniva Marek</t>
  </si>
  <si>
    <t>Svobodová Jana</t>
  </si>
  <si>
    <t>Č.Lípa</t>
  </si>
  <si>
    <t>Muzikant Ondřej</t>
  </si>
  <si>
    <t>Satke Adam</t>
  </si>
  <si>
    <t>Habich Karel</t>
  </si>
  <si>
    <t>Vyhnálek Jan</t>
  </si>
  <si>
    <t>Stefan Tomáš</t>
  </si>
  <si>
    <t>Střecha Petr</t>
  </si>
  <si>
    <t>Myšák Albert</t>
  </si>
  <si>
    <t>Suchánek Daniel</t>
  </si>
  <si>
    <t>Jílek Jab</t>
  </si>
  <si>
    <t>Suchánek - Jílek</t>
  </si>
  <si>
    <t>Baroň - Kristek</t>
  </si>
  <si>
    <t>Jelínek - Smolka</t>
  </si>
  <si>
    <t>Skácelík Radek</t>
  </si>
  <si>
    <t>Pešák Tomáš</t>
  </si>
  <si>
    <t>Přerov</t>
  </si>
  <si>
    <t>Skácelík - Pešák</t>
  </si>
  <si>
    <t>Přidal Patrik</t>
  </si>
  <si>
    <t>Novosad Lukáš</t>
  </si>
  <si>
    <t>Zátopek Vladimír</t>
  </si>
  <si>
    <t>Preisler Tomáš</t>
  </si>
  <si>
    <t>Křehla Ondřej</t>
  </si>
  <si>
    <t>Zimová Marie</t>
  </si>
  <si>
    <t>Roudnice</t>
  </si>
  <si>
    <t>Sováková Lenka</t>
  </si>
  <si>
    <t>Jordánová Pavlína</t>
  </si>
  <si>
    <t>Hric Filip</t>
  </si>
  <si>
    <t>Ketzl Tomáš</t>
  </si>
  <si>
    <t>133034</t>
  </si>
  <si>
    <t>Břečka Jakub</t>
  </si>
  <si>
    <t>Cinko Radek</t>
  </si>
  <si>
    <t>Bařina Jiří</t>
  </si>
  <si>
    <t>Jelínek Filip</t>
  </si>
  <si>
    <t>Zapletal Vojtěch</t>
  </si>
  <si>
    <t>Kralupy</t>
  </si>
  <si>
    <t>Matoušek Jan</t>
  </si>
  <si>
    <t>Kulíšek Tomáš</t>
  </si>
  <si>
    <t>Rolenc - Pavlík</t>
  </si>
  <si>
    <t>Křišťan Filip</t>
  </si>
  <si>
    <t>Křišťan - Hála</t>
  </si>
  <si>
    <t xml:space="preserve">L.Žatec </t>
  </si>
  <si>
    <t>Slanina - Habich</t>
  </si>
  <si>
    <t>Stefan - Ketzl</t>
  </si>
  <si>
    <t>Jelínek - Kulíšek</t>
  </si>
  <si>
    <t>Č.Vrbné N</t>
  </si>
  <si>
    <t>Č.Vrné N</t>
  </si>
  <si>
    <t xml:space="preserve"> </t>
  </si>
  <si>
    <t>Božek Radim</t>
  </si>
  <si>
    <t>Sosnar Jakub</t>
  </si>
  <si>
    <t>Franek Jakub</t>
  </si>
  <si>
    <t>Kristek Václav</t>
  </si>
  <si>
    <t>Val.Mez</t>
  </si>
  <si>
    <t>Franek - Kristek</t>
  </si>
  <si>
    <t>Skácelík - Bařina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</si>
</sst>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 indent="1"/>
    </xf>
    <xf numFmtId="1" fontId="0" fillId="0" borderId="0" xfId="0" applyNumberFormat="1" applyAlignment="1">
      <alignment horizontal="center" vertical="center" textRotation="90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 vertical="center" indent="1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left" inden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0" fillId="0" borderId="10" xfId="0" applyNumberFormat="1" applyBorder="1" applyAlignment="1">
      <alignment horizontal="center" vertical="center" textRotation="90"/>
    </xf>
    <xf numFmtId="1" fontId="0" fillId="0" borderId="0" xfId="0" applyNumberFormat="1" applyBorder="1" applyAlignment="1">
      <alignment horizontal="center" vertical="center" textRotation="90"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center"/>
    </xf>
    <xf numFmtId="1" fontId="0" fillId="0" borderId="10" xfId="0" applyNumberFormat="1" applyBorder="1" applyAlignment="1">
      <alignment horizontal="center"/>
    </xf>
    <xf numFmtId="1" fontId="4" fillId="0" borderId="0" xfId="0" applyNumberFormat="1" applyFont="1" applyAlignment="1">
      <alignment horizontal="left" indent="1"/>
    </xf>
    <xf numFmtId="1" fontId="4" fillId="0" borderId="0" xfId="0" applyNumberFormat="1" applyFont="1" applyFill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 vertical="center" textRotation="90"/>
    </xf>
    <xf numFmtId="1" fontId="0" fillId="0" borderId="0" xfId="0" applyNumberFormat="1" applyFill="1" applyAlignment="1">
      <alignment horizontal="right" vertical="center" textRotation="90"/>
    </xf>
    <xf numFmtId="1" fontId="0" fillId="0" borderId="0" xfId="0" applyNumberFormat="1" applyFill="1" applyAlignment="1">
      <alignment horizontal="left" vertical="center" indent="1"/>
    </xf>
    <xf numFmtId="1" fontId="0" fillId="0" borderId="10" xfId="0" applyNumberFormat="1" applyFill="1" applyBorder="1" applyAlignment="1">
      <alignment horizontal="center" vertical="center" textRotation="90"/>
    </xf>
    <xf numFmtId="1" fontId="0" fillId="0" borderId="0" xfId="0" applyNumberFormat="1" applyFill="1" applyBorder="1" applyAlignment="1">
      <alignment horizontal="center" vertical="center" textRotation="90"/>
    </xf>
    <xf numFmtId="1" fontId="1" fillId="0" borderId="10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Alignment="1">
      <alignment horizontal="center" vertical="top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1" fontId="1" fillId="0" borderId="0" xfId="0" applyNumberFormat="1" applyFont="1" applyAlignment="1">
      <alignment horizontal="center" vertical="top"/>
    </xf>
    <xf numFmtId="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P18"/>
  <sheetViews>
    <sheetView tabSelected="1" zoomScalePageLayoutView="0" workbookViewId="0" topLeftCell="A1">
      <pane ySplit="7395" topLeftCell="A1191" activePane="topLeft" state="split"/>
      <selection pane="topLeft" activeCell="A19" sqref="A19"/>
      <selection pane="bottomLeft" activeCell="C1193" sqref="C1193"/>
    </sheetView>
  </sheetViews>
  <sheetFormatPr defaultColWidth="9.00390625" defaultRowHeight="12.75"/>
  <cols>
    <col min="1" max="1" width="3.75390625" style="6" customWidth="1"/>
    <col min="2" max="2" width="6.75390625" style="12" customWidth="1"/>
    <col min="3" max="3" width="16.25390625" style="7" customWidth="1"/>
    <col min="4" max="4" width="3.75390625" style="8" customWidth="1"/>
    <col min="5" max="5" width="3.75390625" style="8" hidden="1" customWidth="1"/>
    <col min="6" max="6" width="11.25390625" style="7" customWidth="1"/>
    <col min="7" max="7" width="4.125" style="6" customWidth="1"/>
    <col min="8" max="13" width="4.00390625" style="6" customWidth="1"/>
    <col min="14" max="15" width="4.75390625" style="6" customWidth="1"/>
    <col min="16" max="16" width="5.75390625" style="9" customWidth="1"/>
    <col min="17" max="16384" width="9.125" style="9" customWidth="1"/>
  </cols>
  <sheetData>
    <row r="1" spans="3:16" ht="21" customHeight="1">
      <c r="C1" s="37" t="s">
        <v>44</v>
      </c>
      <c r="G1" s="38"/>
      <c r="H1" s="13"/>
      <c r="I1" s="13"/>
      <c r="J1" s="13"/>
      <c r="K1" s="13"/>
      <c r="L1" s="13"/>
      <c r="M1" s="13"/>
      <c r="P1" s="23"/>
    </row>
    <row r="2" spans="1:16" ht="62.25" customHeight="1">
      <c r="A2" s="39" t="s">
        <v>0</v>
      </c>
      <c r="B2" s="40" t="s">
        <v>1</v>
      </c>
      <c r="C2" s="41" t="s">
        <v>2</v>
      </c>
      <c r="D2" s="39" t="s">
        <v>3</v>
      </c>
      <c r="E2" s="39" t="s">
        <v>4</v>
      </c>
      <c r="F2" s="41" t="s">
        <v>5</v>
      </c>
      <c r="G2" s="42" t="s">
        <v>45</v>
      </c>
      <c r="H2" s="39" t="s">
        <v>46</v>
      </c>
      <c r="I2" s="39" t="s">
        <v>47</v>
      </c>
      <c r="J2" s="39" t="s">
        <v>48</v>
      </c>
      <c r="K2" s="39" t="s">
        <v>49</v>
      </c>
      <c r="L2" s="43" t="s">
        <v>108</v>
      </c>
      <c r="M2" s="43" t="s">
        <v>52</v>
      </c>
      <c r="N2" s="39" t="s">
        <v>9</v>
      </c>
      <c r="O2" s="39" t="s">
        <v>10</v>
      </c>
      <c r="P2" s="42" t="s">
        <v>6</v>
      </c>
    </row>
    <row r="3" spans="1:16" ht="12.75">
      <c r="A3" s="20">
        <v>1</v>
      </c>
      <c r="B3" s="12">
        <v>57071</v>
      </c>
      <c r="C3" s="7" t="s">
        <v>26</v>
      </c>
      <c r="D3" s="8">
        <v>91</v>
      </c>
      <c r="F3" s="7" t="s">
        <v>43</v>
      </c>
      <c r="G3" s="23">
        <v>60</v>
      </c>
      <c r="H3" s="14">
        <v>60</v>
      </c>
      <c r="I3" s="14">
        <v>60</v>
      </c>
      <c r="J3" s="14">
        <v>60</v>
      </c>
      <c r="K3" s="14">
        <v>60</v>
      </c>
      <c r="L3" s="14">
        <v>60</v>
      </c>
      <c r="M3" s="14">
        <v>60</v>
      </c>
      <c r="N3" s="6">
        <f aca="true" t="shared" si="0" ref="N3:N18">SMALL(G3:M3,1)</f>
        <v>60</v>
      </c>
      <c r="O3" s="6">
        <f aca="true" t="shared" si="1" ref="O3:O18">SMALL(G3:M3,2)</f>
        <v>60</v>
      </c>
      <c r="P3" s="44">
        <f aca="true" t="shared" si="2" ref="P3:P18">SUM(G3:M3)-N3-O3</f>
        <v>300</v>
      </c>
    </row>
    <row r="4" spans="1:16" ht="12.75">
      <c r="A4" s="20">
        <f aca="true" t="shared" si="3" ref="A4:A11">1+A3</f>
        <v>2</v>
      </c>
      <c r="B4" s="12">
        <v>108033</v>
      </c>
      <c r="C4" s="17" t="s">
        <v>25</v>
      </c>
      <c r="D4" s="18">
        <v>92</v>
      </c>
      <c r="E4" s="19"/>
      <c r="F4" s="17" t="s">
        <v>23</v>
      </c>
      <c r="G4" s="23">
        <v>53</v>
      </c>
      <c r="H4" s="14">
        <v>53</v>
      </c>
      <c r="I4" s="14">
        <v>53</v>
      </c>
      <c r="J4" s="14">
        <v>53</v>
      </c>
      <c r="K4" s="14">
        <v>53</v>
      </c>
      <c r="L4" s="14">
        <v>53</v>
      </c>
      <c r="M4" s="14">
        <v>53</v>
      </c>
      <c r="N4" s="6">
        <f t="shared" si="0"/>
        <v>53</v>
      </c>
      <c r="O4" s="6">
        <f t="shared" si="1"/>
        <v>53</v>
      </c>
      <c r="P4" s="44">
        <f t="shared" si="2"/>
        <v>265</v>
      </c>
    </row>
    <row r="5" spans="1:16" ht="12.75">
      <c r="A5" s="20">
        <f t="shared" si="3"/>
        <v>3</v>
      </c>
      <c r="B5" s="12">
        <v>132052</v>
      </c>
      <c r="C5" s="7" t="s">
        <v>55</v>
      </c>
      <c r="D5" s="8">
        <v>92</v>
      </c>
      <c r="F5" s="7" t="s">
        <v>56</v>
      </c>
      <c r="G5" s="23">
        <v>42</v>
      </c>
      <c r="H5" s="14">
        <v>42</v>
      </c>
      <c r="I5" s="14">
        <v>0</v>
      </c>
      <c r="J5" s="14">
        <v>47</v>
      </c>
      <c r="K5" s="14">
        <v>47</v>
      </c>
      <c r="L5" s="14">
        <v>42</v>
      </c>
      <c r="M5" s="14">
        <v>47</v>
      </c>
      <c r="N5" s="6">
        <f t="shared" si="0"/>
        <v>0</v>
      </c>
      <c r="O5" s="6">
        <f t="shared" si="1"/>
        <v>42</v>
      </c>
      <c r="P5" s="44">
        <f t="shared" si="2"/>
        <v>225</v>
      </c>
    </row>
    <row r="6" spans="1:16" ht="12.75">
      <c r="A6" s="20">
        <f t="shared" si="3"/>
        <v>4</v>
      </c>
      <c r="B6" s="6">
        <v>52028</v>
      </c>
      <c r="C6" s="7" t="s">
        <v>58</v>
      </c>
      <c r="D6" s="8">
        <v>94</v>
      </c>
      <c r="F6" s="7" t="s">
        <v>59</v>
      </c>
      <c r="G6" s="23">
        <v>34</v>
      </c>
      <c r="H6" s="14">
        <v>47</v>
      </c>
      <c r="I6" s="14">
        <v>47</v>
      </c>
      <c r="J6" s="14">
        <v>42</v>
      </c>
      <c r="K6" s="14">
        <v>38</v>
      </c>
      <c r="L6" s="14">
        <v>47</v>
      </c>
      <c r="M6" s="14">
        <v>38</v>
      </c>
      <c r="N6" s="6">
        <f t="shared" si="0"/>
        <v>34</v>
      </c>
      <c r="O6" s="6">
        <f t="shared" si="1"/>
        <v>38</v>
      </c>
      <c r="P6" s="44">
        <f t="shared" si="2"/>
        <v>221</v>
      </c>
    </row>
    <row r="7" spans="1:16" ht="12.75">
      <c r="A7" s="20">
        <f t="shared" si="3"/>
        <v>5</v>
      </c>
      <c r="B7" s="45">
        <v>13209</v>
      </c>
      <c r="C7" s="7" t="s">
        <v>60</v>
      </c>
      <c r="D7" s="8">
        <v>91</v>
      </c>
      <c r="F7" s="7" t="s">
        <v>56</v>
      </c>
      <c r="G7" s="23">
        <v>31</v>
      </c>
      <c r="H7" s="14">
        <v>34</v>
      </c>
      <c r="I7" s="14">
        <v>42</v>
      </c>
      <c r="J7" s="14">
        <v>38</v>
      </c>
      <c r="K7" s="14">
        <v>42</v>
      </c>
      <c r="L7" s="14">
        <v>0</v>
      </c>
      <c r="M7" s="14">
        <v>0</v>
      </c>
      <c r="N7" s="6">
        <f t="shared" si="0"/>
        <v>0</v>
      </c>
      <c r="O7" s="6">
        <f t="shared" si="1"/>
        <v>0</v>
      </c>
      <c r="P7" s="44">
        <f t="shared" si="2"/>
        <v>187</v>
      </c>
    </row>
    <row r="8" spans="1:16" ht="12.75">
      <c r="A8" s="20">
        <f t="shared" si="3"/>
        <v>6</v>
      </c>
      <c r="B8" s="12">
        <v>57020</v>
      </c>
      <c r="C8" s="7" t="s">
        <v>38</v>
      </c>
      <c r="D8" s="8">
        <v>94</v>
      </c>
      <c r="F8" s="7" t="s">
        <v>43</v>
      </c>
      <c r="G8" s="23">
        <v>47</v>
      </c>
      <c r="H8" s="14">
        <v>38</v>
      </c>
      <c r="I8" s="14">
        <v>0</v>
      </c>
      <c r="J8" s="14">
        <v>31</v>
      </c>
      <c r="K8" s="14">
        <v>28</v>
      </c>
      <c r="L8" s="14">
        <v>34</v>
      </c>
      <c r="M8" s="14">
        <v>34</v>
      </c>
      <c r="N8" s="6">
        <f t="shared" si="0"/>
        <v>0</v>
      </c>
      <c r="O8" s="6">
        <f t="shared" si="1"/>
        <v>28</v>
      </c>
      <c r="P8" s="44">
        <f t="shared" si="2"/>
        <v>184</v>
      </c>
    </row>
    <row r="9" spans="1:16" ht="12.75">
      <c r="A9" s="20">
        <f t="shared" si="3"/>
        <v>7</v>
      </c>
      <c r="B9" s="12">
        <v>1018</v>
      </c>
      <c r="C9" s="7" t="s">
        <v>57</v>
      </c>
      <c r="D9" s="8">
        <v>94</v>
      </c>
      <c r="F9" s="7" t="s">
        <v>11</v>
      </c>
      <c r="G9" s="23">
        <v>38</v>
      </c>
      <c r="H9" s="14">
        <v>31</v>
      </c>
      <c r="I9" s="14">
        <v>38</v>
      </c>
      <c r="J9" s="14">
        <v>34</v>
      </c>
      <c r="K9" s="14">
        <v>31</v>
      </c>
      <c r="L9" s="14">
        <v>25</v>
      </c>
      <c r="M9" s="14">
        <v>31</v>
      </c>
      <c r="N9" s="6">
        <f t="shared" si="0"/>
        <v>25</v>
      </c>
      <c r="O9" s="6">
        <f t="shared" si="1"/>
        <v>31</v>
      </c>
      <c r="P9" s="44">
        <f t="shared" si="2"/>
        <v>172</v>
      </c>
    </row>
    <row r="10" spans="1:16" ht="12.75">
      <c r="A10" s="20">
        <f t="shared" si="3"/>
        <v>8</v>
      </c>
      <c r="B10" s="12">
        <v>132036</v>
      </c>
      <c r="C10" s="7" t="s">
        <v>62</v>
      </c>
      <c r="D10" s="8">
        <v>95</v>
      </c>
      <c r="F10" s="7" t="s">
        <v>56</v>
      </c>
      <c r="G10" s="23">
        <v>25</v>
      </c>
      <c r="H10" s="14">
        <v>25</v>
      </c>
      <c r="I10" s="14">
        <v>0</v>
      </c>
      <c r="J10" s="14">
        <v>25</v>
      </c>
      <c r="K10" s="14">
        <v>25</v>
      </c>
      <c r="L10" s="14">
        <v>38</v>
      </c>
      <c r="M10" s="14">
        <v>0</v>
      </c>
      <c r="N10" s="6">
        <f t="shared" si="0"/>
        <v>0</v>
      </c>
      <c r="O10" s="6">
        <f t="shared" si="1"/>
        <v>0</v>
      </c>
      <c r="P10" s="44">
        <f t="shared" si="2"/>
        <v>138</v>
      </c>
    </row>
    <row r="11" spans="1:16" ht="12.75">
      <c r="A11" s="20">
        <f t="shared" si="3"/>
        <v>9</v>
      </c>
      <c r="B11" s="12">
        <v>116064</v>
      </c>
      <c r="C11" s="7" t="s">
        <v>61</v>
      </c>
      <c r="D11" s="8">
        <v>93</v>
      </c>
      <c r="F11" s="7" t="s">
        <v>13</v>
      </c>
      <c r="G11" s="23">
        <v>28</v>
      </c>
      <c r="H11" s="14">
        <v>22</v>
      </c>
      <c r="I11" s="14">
        <v>0</v>
      </c>
      <c r="J11" s="14">
        <v>0</v>
      </c>
      <c r="K11" s="14">
        <v>0</v>
      </c>
      <c r="L11" s="14">
        <v>0</v>
      </c>
      <c r="M11" s="14">
        <v>25</v>
      </c>
      <c r="N11" s="6">
        <f t="shared" si="0"/>
        <v>0</v>
      </c>
      <c r="O11" s="6">
        <f t="shared" si="1"/>
        <v>0</v>
      </c>
      <c r="P11" s="44">
        <f t="shared" si="2"/>
        <v>75</v>
      </c>
    </row>
    <row r="12" spans="1:16" ht="12.75">
      <c r="A12" s="46">
        <v>10</v>
      </c>
      <c r="B12" s="12">
        <v>119010</v>
      </c>
      <c r="C12" s="7" t="s">
        <v>111</v>
      </c>
      <c r="D12" s="8">
        <v>92</v>
      </c>
      <c r="F12" s="7" t="s">
        <v>7</v>
      </c>
      <c r="G12" s="23">
        <v>0</v>
      </c>
      <c r="H12" s="14">
        <v>0</v>
      </c>
      <c r="I12" s="14">
        <v>0</v>
      </c>
      <c r="J12" s="14">
        <v>0</v>
      </c>
      <c r="K12" s="14">
        <v>0</v>
      </c>
      <c r="L12" s="14">
        <v>28</v>
      </c>
      <c r="M12" s="14">
        <v>42</v>
      </c>
      <c r="N12" s="6">
        <f t="shared" si="0"/>
        <v>0</v>
      </c>
      <c r="O12" s="6">
        <f t="shared" si="1"/>
        <v>0</v>
      </c>
      <c r="P12" s="44">
        <f t="shared" si="2"/>
        <v>70</v>
      </c>
    </row>
    <row r="13" spans="1:16" ht="12.75">
      <c r="A13" s="46">
        <v>11</v>
      </c>
      <c r="B13" s="12">
        <v>119042</v>
      </c>
      <c r="C13" s="7" t="s">
        <v>82</v>
      </c>
      <c r="D13" s="8">
        <v>93</v>
      </c>
      <c r="F13" s="7" t="s">
        <v>7</v>
      </c>
      <c r="G13" s="23">
        <v>0</v>
      </c>
      <c r="H13" s="14">
        <v>0</v>
      </c>
      <c r="I13" s="14">
        <v>0</v>
      </c>
      <c r="J13" s="14">
        <v>0</v>
      </c>
      <c r="K13" s="14">
        <v>20</v>
      </c>
      <c r="L13" s="14">
        <v>20</v>
      </c>
      <c r="M13" s="14">
        <v>22</v>
      </c>
      <c r="N13" s="6">
        <f t="shared" si="0"/>
        <v>0</v>
      </c>
      <c r="O13" s="6">
        <f t="shared" si="1"/>
        <v>0</v>
      </c>
      <c r="P13" s="44">
        <f t="shared" si="2"/>
        <v>62</v>
      </c>
    </row>
    <row r="14" spans="1:16" ht="12.75">
      <c r="A14" s="20">
        <f>1+A13</f>
        <v>12</v>
      </c>
      <c r="B14" s="12">
        <v>57074</v>
      </c>
      <c r="C14" s="7" t="s">
        <v>21</v>
      </c>
      <c r="D14" s="8">
        <v>91</v>
      </c>
      <c r="F14" s="7" t="s">
        <v>43</v>
      </c>
      <c r="G14" s="23">
        <v>0</v>
      </c>
      <c r="H14" s="14">
        <v>0</v>
      </c>
      <c r="I14" s="14">
        <v>0</v>
      </c>
      <c r="J14" s="14">
        <v>28</v>
      </c>
      <c r="K14" s="14">
        <v>0</v>
      </c>
      <c r="L14" s="14">
        <v>0</v>
      </c>
      <c r="M14" s="14">
        <v>20</v>
      </c>
      <c r="N14" s="6">
        <f t="shared" si="0"/>
        <v>0</v>
      </c>
      <c r="O14" s="6">
        <f t="shared" si="1"/>
        <v>0</v>
      </c>
      <c r="P14" s="44">
        <f t="shared" si="2"/>
        <v>48</v>
      </c>
    </row>
    <row r="15" spans="1:16" ht="12.75">
      <c r="A15" s="46">
        <v>13</v>
      </c>
      <c r="B15" s="12">
        <v>132037</v>
      </c>
      <c r="C15" s="7" t="s">
        <v>83</v>
      </c>
      <c r="D15" s="8">
        <v>95</v>
      </c>
      <c r="F15" s="7" t="s">
        <v>56</v>
      </c>
      <c r="G15" s="23">
        <v>0</v>
      </c>
      <c r="H15" s="14">
        <v>0</v>
      </c>
      <c r="I15" s="14">
        <v>0</v>
      </c>
      <c r="J15" s="14">
        <v>0</v>
      </c>
      <c r="K15" s="14">
        <v>18</v>
      </c>
      <c r="L15" s="14">
        <v>0</v>
      </c>
      <c r="M15" s="14">
        <v>28</v>
      </c>
      <c r="N15" s="6">
        <f t="shared" si="0"/>
        <v>0</v>
      </c>
      <c r="O15" s="6">
        <f t="shared" si="1"/>
        <v>0</v>
      </c>
      <c r="P15" s="44">
        <f t="shared" si="2"/>
        <v>46</v>
      </c>
    </row>
    <row r="16" spans="1:16" ht="12.75">
      <c r="A16" s="20">
        <f>1+A15</f>
        <v>14</v>
      </c>
      <c r="B16" s="12">
        <v>116035</v>
      </c>
      <c r="C16" s="7" t="s">
        <v>81</v>
      </c>
      <c r="D16" s="8">
        <v>93</v>
      </c>
      <c r="F16" s="7" t="s">
        <v>13</v>
      </c>
      <c r="G16" s="23">
        <v>0</v>
      </c>
      <c r="H16" s="14">
        <v>0</v>
      </c>
      <c r="I16" s="14">
        <v>0</v>
      </c>
      <c r="J16" s="14">
        <v>0</v>
      </c>
      <c r="K16" s="14">
        <v>22</v>
      </c>
      <c r="L16" s="14">
        <v>18</v>
      </c>
      <c r="M16" s="14">
        <v>0</v>
      </c>
      <c r="N16" s="6">
        <f t="shared" si="0"/>
        <v>0</v>
      </c>
      <c r="O16" s="6">
        <f t="shared" si="1"/>
        <v>0</v>
      </c>
      <c r="P16" s="44">
        <f t="shared" si="2"/>
        <v>40</v>
      </c>
    </row>
    <row r="17" spans="1:16" ht="12.75">
      <c r="A17" s="46">
        <v>15</v>
      </c>
      <c r="B17" s="12">
        <v>57070</v>
      </c>
      <c r="C17" s="7" t="s">
        <v>84</v>
      </c>
      <c r="D17" s="8">
        <v>92</v>
      </c>
      <c r="F17" s="7" t="s">
        <v>43</v>
      </c>
      <c r="G17" s="23">
        <v>0</v>
      </c>
      <c r="H17" s="14">
        <v>0</v>
      </c>
      <c r="I17" s="14">
        <v>0</v>
      </c>
      <c r="J17" s="14">
        <v>0</v>
      </c>
      <c r="K17" s="14">
        <v>16</v>
      </c>
      <c r="L17" s="14">
        <v>22</v>
      </c>
      <c r="M17" s="14">
        <v>0</v>
      </c>
      <c r="N17" s="6">
        <f t="shared" si="0"/>
        <v>0</v>
      </c>
      <c r="O17" s="6">
        <f t="shared" si="1"/>
        <v>0</v>
      </c>
      <c r="P17" s="44">
        <f t="shared" si="2"/>
        <v>38</v>
      </c>
    </row>
    <row r="18" spans="1:16" ht="12.75">
      <c r="A18" s="46">
        <v>16</v>
      </c>
      <c r="B18" s="12">
        <v>57076</v>
      </c>
      <c r="C18" s="7" t="s">
        <v>85</v>
      </c>
      <c r="D18" s="8">
        <v>93</v>
      </c>
      <c r="F18" s="7" t="s">
        <v>43</v>
      </c>
      <c r="G18" s="23">
        <v>0</v>
      </c>
      <c r="H18" s="14">
        <v>0</v>
      </c>
      <c r="I18" s="14">
        <v>0</v>
      </c>
      <c r="J18" s="14">
        <v>0</v>
      </c>
      <c r="K18" s="14">
        <v>12</v>
      </c>
      <c r="L18" s="14">
        <v>16</v>
      </c>
      <c r="M18" s="14">
        <v>0</v>
      </c>
      <c r="N18" s="6">
        <f t="shared" si="0"/>
        <v>0</v>
      </c>
      <c r="O18" s="6">
        <f t="shared" si="1"/>
        <v>0</v>
      </c>
      <c r="P18" s="44">
        <f t="shared" si="2"/>
        <v>28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P11"/>
  <sheetViews>
    <sheetView zoomScalePageLayoutView="0" workbookViewId="0" topLeftCell="A1">
      <pane ySplit="2" topLeftCell="A3" activePane="bottomLeft" state="frozen"/>
      <selection pane="topLeft" activeCell="A1" sqref="A1:IV1"/>
      <selection pane="bottomLeft" activeCell="O18" sqref="O18"/>
    </sheetView>
  </sheetViews>
  <sheetFormatPr defaultColWidth="9.00390625" defaultRowHeight="12.75"/>
  <cols>
    <col min="1" max="1" width="3.75390625" style="6" customWidth="1"/>
    <col min="2" max="2" width="7.125" style="6" customWidth="1"/>
    <col min="3" max="3" width="18.75390625" style="7" customWidth="1"/>
    <col min="4" max="4" width="3.75390625" style="8" customWidth="1"/>
    <col min="5" max="5" width="3.75390625" style="8" hidden="1" customWidth="1"/>
    <col min="6" max="6" width="10.75390625" style="7" bestFit="1" customWidth="1"/>
    <col min="7" max="13" width="4.00390625" style="6" customWidth="1"/>
    <col min="14" max="15" width="4.75390625" style="6" customWidth="1"/>
    <col min="16" max="16" width="5.75390625" style="9" customWidth="1"/>
    <col min="17" max="16384" width="9.125" style="9" customWidth="1"/>
  </cols>
  <sheetData>
    <row r="1" spans="3:16" ht="18">
      <c r="C1" s="37" t="s">
        <v>53</v>
      </c>
      <c r="G1" s="38"/>
      <c r="H1" s="13"/>
      <c r="I1" s="13"/>
      <c r="J1" s="13"/>
      <c r="K1" s="13"/>
      <c r="L1" s="13"/>
      <c r="M1" s="13"/>
      <c r="P1" s="23"/>
    </row>
    <row r="2" spans="1:16" ht="63">
      <c r="A2" s="39" t="s">
        <v>0</v>
      </c>
      <c r="B2" s="39" t="s">
        <v>1</v>
      </c>
      <c r="C2" s="41" t="s">
        <v>2</v>
      </c>
      <c r="D2" s="39" t="s">
        <v>3</v>
      </c>
      <c r="E2" s="39" t="s">
        <v>4</v>
      </c>
      <c r="F2" s="41" t="s">
        <v>5</v>
      </c>
      <c r="G2" s="42" t="s">
        <v>45</v>
      </c>
      <c r="H2" s="39" t="s">
        <v>46</v>
      </c>
      <c r="I2" s="39" t="s">
        <v>47</v>
      </c>
      <c r="J2" s="39" t="s">
        <v>48</v>
      </c>
      <c r="K2" s="39" t="s">
        <v>49</v>
      </c>
      <c r="L2" s="43" t="s">
        <v>108</v>
      </c>
      <c r="M2" s="43" t="s">
        <v>52</v>
      </c>
      <c r="N2" s="39" t="s">
        <v>9</v>
      </c>
      <c r="O2" s="39" t="s">
        <v>10</v>
      </c>
      <c r="P2" s="42" t="s">
        <v>6</v>
      </c>
    </row>
    <row r="3" spans="1:16" ht="12.75">
      <c r="A3" s="20">
        <f>1</f>
        <v>1</v>
      </c>
      <c r="B3" s="14">
        <v>57074</v>
      </c>
      <c r="C3" s="15" t="s">
        <v>21</v>
      </c>
      <c r="D3" s="13">
        <v>91</v>
      </c>
      <c r="F3" s="7" t="s">
        <v>43</v>
      </c>
      <c r="G3" s="23">
        <v>60</v>
      </c>
      <c r="H3" s="14">
        <v>60</v>
      </c>
      <c r="I3" s="14">
        <v>60</v>
      </c>
      <c r="J3" s="14">
        <v>60</v>
      </c>
      <c r="K3" s="14">
        <v>60</v>
      </c>
      <c r="L3" s="14">
        <v>60</v>
      </c>
      <c r="M3" s="14">
        <v>60</v>
      </c>
      <c r="N3" s="6">
        <f aca="true" t="shared" si="0" ref="N3:N11">SMALL((G3:M3),1)</f>
        <v>60</v>
      </c>
      <c r="O3" s="6">
        <f aca="true" t="shared" si="1" ref="O3:O11">SMALL(G3:M3,2)</f>
        <v>60</v>
      </c>
      <c r="P3" s="44">
        <f aca="true" t="shared" si="2" ref="P3:P11">SUM(G3:M3)-N3-O3</f>
        <v>300</v>
      </c>
    </row>
    <row r="4" spans="1:16" ht="12.75">
      <c r="A4" s="20">
        <f aca="true" t="shared" si="3" ref="A4:A11">1+A3</f>
        <v>2</v>
      </c>
      <c r="B4" s="6">
        <v>1022</v>
      </c>
      <c r="C4" s="7" t="s">
        <v>41</v>
      </c>
      <c r="D4" s="8">
        <v>91</v>
      </c>
      <c r="F4" s="7" t="s">
        <v>11</v>
      </c>
      <c r="G4" s="23">
        <v>53</v>
      </c>
      <c r="H4" s="14">
        <v>53</v>
      </c>
      <c r="I4" s="14">
        <v>53</v>
      </c>
      <c r="J4" s="14">
        <v>53</v>
      </c>
      <c r="K4" s="14">
        <v>42</v>
      </c>
      <c r="L4" s="14">
        <v>53</v>
      </c>
      <c r="M4" s="14">
        <v>0</v>
      </c>
      <c r="N4" s="6">
        <f t="shared" si="0"/>
        <v>0</v>
      </c>
      <c r="O4" s="6">
        <f t="shared" si="1"/>
        <v>42</v>
      </c>
      <c r="P4" s="44">
        <f t="shared" si="2"/>
        <v>265</v>
      </c>
    </row>
    <row r="5" spans="1:16" ht="12.75">
      <c r="A5" s="20">
        <f t="shared" si="3"/>
        <v>3</v>
      </c>
      <c r="B5" s="6">
        <v>64041</v>
      </c>
      <c r="C5" s="7" t="s">
        <v>40</v>
      </c>
      <c r="D5" s="8">
        <v>94</v>
      </c>
      <c r="F5" s="7" t="s">
        <v>15</v>
      </c>
      <c r="G5" s="23">
        <v>47</v>
      </c>
      <c r="H5" s="14">
        <v>47</v>
      </c>
      <c r="I5" s="14">
        <v>47</v>
      </c>
      <c r="J5" s="14">
        <v>47</v>
      </c>
      <c r="K5" s="14">
        <v>53</v>
      </c>
      <c r="L5" s="14">
        <v>0</v>
      </c>
      <c r="M5" s="14">
        <v>42</v>
      </c>
      <c r="N5" s="6">
        <f t="shared" si="0"/>
        <v>0</v>
      </c>
      <c r="O5" s="6">
        <f t="shared" si="1"/>
        <v>42</v>
      </c>
      <c r="P5" s="44">
        <f t="shared" si="2"/>
        <v>241</v>
      </c>
    </row>
    <row r="6" spans="1:16" ht="12.75">
      <c r="A6" s="20">
        <f t="shared" si="3"/>
        <v>4</v>
      </c>
      <c r="B6" s="6">
        <v>119089</v>
      </c>
      <c r="C6" s="7" t="s">
        <v>35</v>
      </c>
      <c r="D6" s="8">
        <v>93</v>
      </c>
      <c r="F6" s="7" t="s">
        <v>7</v>
      </c>
      <c r="G6" s="23">
        <v>42</v>
      </c>
      <c r="H6" s="14">
        <v>42</v>
      </c>
      <c r="I6" s="14">
        <v>42</v>
      </c>
      <c r="J6" s="14">
        <v>42</v>
      </c>
      <c r="K6" s="14">
        <v>38</v>
      </c>
      <c r="L6" s="14">
        <v>47</v>
      </c>
      <c r="M6" s="14">
        <v>34</v>
      </c>
      <c r="N6" s="6">
        <f t="shared" si="0"/>
        <v>34</v>
      </c>
      <c r="O6" s="6">
        <f t="shared" si="1"/>
        <v>38</v>
      </c>
      <c r="P6" s="44">
        <f t="shared" si="2"/>
        <v>215</v>
      </c>
    </row>
    <row r="7" spans="1:16" ht="12.75">
      <c r="A7" s="20">
        <f t="shared" si="3"/>
        <v>5</v>
      </c>
      <c r="B7" s="6">
        <v>112011</v>
      </c>
      <c r="C7" s="7" t="s">
        <v>42</v>
      </c>
      <c r="D7" s="8">
        <v>95</v>
      </c>
      <c r="F7" s="7" t="s">
        <v>12</v>
      </c>
      <c r="G7" s="23">
        <v>38</v>
      </c>
      <c r="H7" s="14">
        <v>38</v>
      </c>
      <c r="I7" s="14">
        <v>0</v>
      </c>
      <c r="J7" s="14">
        <v>34</v>
      </c>
      <c r="K7" s="14">
        <v>25</v>
      </c>
      <c r="L7" s="14">
        <v>42</v>
      </c>
      <c r="M7" s="14">
        <v>22</v>
      </c>
      <c r="N7" s="6">
        <f t="shared" si="0"/>
        <v>0</v>
      </c>
      <c r="O7" s="6">
        <f t="shared" si="1"/>
        <v>22</v>
      </c>
      <c r="P7" s="44">
        <f t="shared" si="2"/>
        <v>177</v>
      </c>
    </row>
    <row r="8" spans="1:16" ht="12.75">
      <c r="A8" s="20">
        <f t="shared" si="3"/>
        <v>6</v>
      </c>
      <c r="B8" s="6">
        <v>43010</v>
      </c>
      <c r="C8" s="7" t="s">
        <v>63</v>
      </c>
      <c r="D8" s="8">
        <v>93</v>
      </c>
      <c r="F8" s="7" t="s">
        <v>64</v>
      </c>
      <c r="G8" s="23">
        <v>0</v>
      </c>
      <c r="H8" s="14">
        <v>0</v>
      </c>
      <c r="I8" s="14">
        <v>0</v>
      </c>
      <c r="J8" s="14">
        <v>38</v>
      </c>
      <c r="K8" s="14">
        <v>34</v>
      </c>
      <c r="L8" s="14">
        <v>34</v>
      </c>
      <c r="M8" s="14">
        <v>0</v>
      </c>
      <c r="N8" s="6">
        <f t="shared" si="0"/>
        <v>0</v>
      </c>
      <c r="O8" s="6">
        <f t="shared" si="1"/>
        <v>0</v>
      </c>
      <c r="P8" s="44">
        <f t="shared" si="2"/>
        <v>106</v>
      </c>
    </row>
    <row r="9" spans="1:16" ht="12.75">
      <c r="A9" s="20">
        <f t="shared" si="3"/>
        <v>7</v>
      </c>
      <c r="B9" s="6">
        <v>49030</v>
      </c>
      <c r="C9" s="7" t="s">
        <v>86</v>
      </c>
      <c r="D9" s="8">
        <v>92</v>
      </c>
      <c r="F9" s="7" t="s">
        <v>87</v>
      </c>
      <c r="G9" s="23">
        <v>0</v>
      </c>
      <c r="H9" s="14">
        <v>0</v>
      </c>
      <c r="I9" s="14">
        <v>0</v>
      </c>
      <c r="J9" s="14">
        <v>0</v>
      </c>
      <c r="K9" s="14">
        <v>47</v>
      </c>
      <c r="L9" s="14">
        <v>0</v>
      </c>
      <c r="M9" s="14">
        <v>47</v>
      </c>
      <c r="N9" s="6">
        <f t="shared" si="0"/>
        <v>0</v>
      </c>
      <c r="O9" s="6">
        <f t="shared" si="1"/>
        <v>0</v>
      </c>
      <c r="P9" s="44">
        <f t="shared" si="2"/>
        <v>94</v>
      </c>
    </row>
    <row r="10" spans="1:16" ht="12.75">
      <c r="A10" s="20">
        <f t="shared" si="3"/>
        <v>8</v>
      </c>
      <c r="B10" s="6">
        <v>132056</v>
      </c>
      <c r="C10" s="7" t="s">
        <v>88</v>
      </c>
      <c r="D10" s="8">
        <v>93</v>
      </c>
      <c r="F10" s="7" t="s">
        <v>56</v>
      </c>
      <c r="G10" s="23">
        <v>0</v>
      </c>
      <c r="H10" s="14">
        <v>0</v>
      </c>
      <c r="I10" s="14">
        <v>0</v>
      </c>
      <c r="J10" s="14">
        <v>0</v>
      </c>
      <c r="K10" s="14">
        <v>28</v>
      </c>
      <c r="L10" s="14">
        <v>38</v>
      </c>
      <c r="M10" s="14">
        <v>0</v>
      </c>
      <c r="N10" s="6">
        <f t="shared" si="0"/>
        <v>0</v>
      </c>
      <c r="O10" s="6">
        <f t="shared" si="1"/>
        <v>0</v>
      </c>
      <c r="P10" s="44">
        <f t="shared" si="2"/>
        <v>66</v>
      </c>
    </row>
    <row r="11" spans="1:16" ht="12.75">
      <c r="A11" s="20">
        <f t="shared" si="3"/>
        <v>9</v>
      </c>
      <c r="B11" s="6">
        <v>133011</v>
      </c>
      <c r="C11" s="7" t="s">
        <v>89</v>
      </c>
      <c r="D11" s="8">
        <v>92</v>
      </c>
      <c r="F11" s="7" t="s">
        <v>22</v>
      </c>
      <c r="G11" s="23">
        <v>0</v>
      </c>
      <c r="H11" s="14">
        <v>0</v>
      </c>
      <c r="I11" s="14">
        <v>0</v>
      </c>
      <c r="J11" s="14">
        <v>0</v>
      </c>
      <c r="K11" s="14">
        <v>22</v>
      </c>
      <c r="L11" s="14">
        <v>0</v>
      </c>
      <c r="M11" s="14">
        <v>38</v>
      </c>
      <c r="N11" s="6">
        <f t="shared" si="0"/>
        <v>0</v>
      </c>
      <c r="O11" s="6">
        <f t="shared" si="1"/>
        <v>0</v>
      </c>
      <c r="P11" s="44">
        <f t="shared" si="2"/>
        <v>60</v>
      </c>
    </row>
  </sheetData>
  <sheetProtection/>
  <printOptions/>
  <pageMargins left="0.787401575" right="0.787401575" top="0.984251969" bottom="0.984251969" header="0.4921259845" footer="0.492125984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:R28"/>
  <sheetViews>
    <sheetView zoomScalePageLayoutView="0" workbookViewId="0" topLeftCell="A1">
      <pane ySplit="2" topLeftCell="A3" activePane="bottomLeft" state="frozen"/>
      <selection pane="topLeft" activeCell="P3" sqref="P3:T3"/>
      <selection pane="bottomLeft" activeCell="A23" sqref="A23"/>
    </sheetView>
  </sheetViews>
  <sheetFormatPr defaultColWidth="9.00390625" defaultRowHeight="12.75"/>
  <cols>
    <col min="1" max="1" width="3.75390625" style="8" customWidth="1"/>
    <col min="2" max="2" width="6.75390625" style="6" customWidth="1"/>
    <col min="3" max="3" width="17.00390625" style="7" customWidth="1"/>
    <col min="4" max="4" width="3.75390625" style="8" customWidth="1"/>
    <col min="5" max="5" width="3.75390625" style="8" hidden="1" customWidth="1"/>
    <col min="6" max="6" width="11.25390625" style="7" customWidth="1"/>
    <col min="7" max="15" width="4.75390625" style="6" customWidth="1"/>
    <col min="16" max="16" width="5.75390625" style="6" customWidth="1"/>
    <col min="17" max="17" width="1.75390625" style="6" customWidth="1"/>
    <col min="18" max="18" width="2.75390625" style="6" customWidth="1"/>
    <col min="19" max="16384" width="9.125" style="9" customWidth="1"/>
  </cols>
  <sheetData>
    <row r="1" spans="3:16" ht="18">
      <c r="C1" s="37" t="s">
        <v>27</v>
      </c>
      <c r="G1" s="38"/>
      <c r="H1" s="13"/>
      <c r="I1" s="13"/>
      <c r="J1" s="13"/>
      <c r="K1" s="13"/>
      <c r="L1" s="13"/>
      <c r="M1" s="13"/>
      <c r="P1" s="23"/>
    </row>
    <row r="2" spans="1:18" ht="63">
      <c r="A2" s="39" t="s">
        <v>17</v>
      </c>
      <c r="B2" s="25" t="s">
        <v>1</v>
      </c>
      <c r="C2" s="41" t="s">
        <v>18</v>
      </c>
      <c r="D2" s="39" t="s">
        <v>19</v>
      </c>
      <c r="E2" s="39" t="s">
        <v>4</v>
      </c>
      <c r="F2" s="25" t="s">
        <v>20</v>
      </c>
      <c r="G2" s="42" t="s">
        <v>45</v>
      </c>
      <c r="H2" s="39" t="s">
        <v>46</v>
      </c>
      <c r="I2" s="39" t="s">
        <v>47</v>
      </c>
      <c r="J2" s="39" t="s">
        <v>48</v>
      </c>
      <c r="K2" s="39" t="s">
        <v>49</v>
      </c>
      <c r="L2" s="43" t="s">
        <v>108</v>
      </c>
      <c r="M2" s="43" t="s">
        <v>52</v>
      </c>
      <c r="N2" s="39" t="s">
        <v>9</v>
      </c>
      <c r="O2" s="39" t="s">
        <v>10</v>
      </c>
      <c r="P2" s="42" t="s">
        <v>6</v>
      </c>
      <c r="Q2" s="9"/>
      <c r="R2" s="9"/>
    </row>
    <row r="3" spans="1:18" ht="12.75">
      <c r="A3" s="20">
        <v>1</v>
      </c>
      <c r="B3" s="12">
        <v>133044</v>
      </c>
      <c r="C3" s="7" t="s">
        <v>30</v>
      </c>
      <c r="D3" s="8">
        <v>92</v>
      </c>
      <c r="E3" s="8">
        <v>3</v>
      </c>
      <c r="F3" s="7" t="s">
        <v>22</v>
      </c>
      <c r="G3" s="23">
        <v>75</v>
      </c>
      <c r="H3" s="14">
        <v>75</v>
      </c>
      <c r="I3" s="14">
        <v>75</v>
      </c>
      <c r="J3" s="14">
        <v>75</v>
      </c>
      <c r="K3" s="14">
        <v>75</v>
      </c>
      <c r="L3" s="14">
        <v>75</v>
      </c>
      <c r="M3" s="14">
        <v>75</v>
      </c>
      <c r="N3" s="6">
        <f aca="true" t="shared" si="0" ref="N3:N28">SMALL((G3:M3),1)</f>
        <v>75</v>
      </c>
      <c r="O3" s="6">
        <f aca="true" t="shared" si="1" ref="O3:O28">SMALL(G3:M3,2)</f>
        <v>75</v>
      </c>
      <c r="P3" s="44">
        <f aca="true" t="shared" si="2" ref="P3:P28">SUM(G3:M3)-N3-O3</f>
        <v>375</v>
      </c>
      <c r="Q3" s="9"/>
      <c r="R3" s="9"/>
    </row>
    <row r="4" spans="1:18" ht="12.75">
      <c r="A4" s="20">
        <f aca="true" t="shared" si="3" ref="A4:A10">1+A3</f>
        <v>2</v>
      </c>
      <c r="B4" s="12">
        <v>112018</v>
      </c>
      <c r="C4" s="7" t="s">
        <v>24</v>
      </c>
      <c r="D4" s="8">
        <v>92</v>
      </c>
      <c r="F4" s="7" t="s">
        <v>7</v>
      </c>
      <c r="G4" s="23">
        <v>68</v>
      </c>
      <c r="H4" s="14">
        <v>68</v>
      </c>
      <c r="I4" s="14">
        <v>68</v>
      </c>
      <c r="J4" s="14">
        <v>68</v>
      </c>
      <c r="K4" s="14">
        <v>62</v>
      </c>
      <c r="L4" s="14">
        <v>62</v>
      </c>
      <c r="M4" s="14">
        <v>62</v>
      </c>
      <c r="N4" s="6">
        <f t="shared" si="0"/>
        <v>62</v>
      </c>
      <c r="O4" s="6">
        <f t="shared" si="1"/>
        <v>62</v>
      </c>
      <c r="P4" s="44">
        <f t="shared" si="2"/>
        <v>334</v>
      </c>
      <c r="Q4" s="9"/>
      <c r="R4" s="9"/>
    </row>
    <row r="5" spans="1:18" ht="12.75">
      <c r="A5" s="20">
        <f t="shared" si="3"/>
        <v>3</v>
      </c>
      <c r="B5" s="6">
        <v>63021</v>
      </c>
      <c r="C5" s="7" t="s">
        <v>34</v>
      </c>
      <c r="D5" s="8">
        <v>92</v>
      </c>
      <c r="E5" s="8">
        <v>3</v>
      </c>
      <c r="F5" s="7" t="s">
        <v>33</v>
      </c>
      <c r="G5" s="23">
        <v>57</v>
      </c>
      <c r="H5" s="14">
        <v>43</v>
      </c>
      <c r="I5" s="14">
        <v>57</v>
      </c>
      <c r="J5" s="14">
        <v>62</v>
      </c>
      <c r="K5" s="14">
        <v>57</v>
      </c>
      <c r="L5" s="14">
        <v>68</v>
      </c>
      <c r="M5" s="14">
        <v>68</v>
      </c>
      <c r="N5" s="6">
        <f t="shared" si="0"/>
        <v>43</v>
      </c>
      <c r="O5" s="6">
        <f t="shared" si="1"/>
        <v>57</v>
      </c>
      <c r="P5" s="44">
        <f t="shared" si="2"/>
        <v>312</v>
      </c>
      <c r="Q5" s="9"/>
      <c r="R5" s="9"/>
    </row>
    <row r="6" spans="1:18" ht="12.75">
      <c r="A6" s="20">
        <f t="shared" si="3"/>
        <v>4</v>
      </c>
      <c r="B6" s="12">
        <v>103010</v>
      </c>
      <c r="C6" s="7" t="s">
        <v>28</v>
      </c>
      <c r="D6" s="8">
        <v>92</v>
      </c>
      <c r="F6" s="7" t="s">
        <v>16</v>
      </c>
      <c r="G6" s="23">
        <v>62</v>
      </c>
      <c r="H6" s="14">
        <v>62</v>
      </c>
      <c r="I6" s="14">
        <v>62</v>
      </c>
      <c r="J6" s="14">
        <v>57</v>
      </c>
      <c r="K6" s="14">
        <v>68</v>
      </c>
      <c r="L6" s="14">
        <v>37</v>
      </c>
      <c r="M6" s="14">
        <v>57</v>
      </c>
      <c r="N6" s="6">
        <f t="shared" si="0"/>
        <v>37</v>
      </c>
      <c r="O6" s="6">
        <f t="shared" si="1"/>
        <v>57</v>
      </c>
      <c r="P6" s="44">
        <f t="shared" si="2"/>
        <v>311</v>
      </c>
      <c r="Q6" s="9"/>
      <c r="R6" s="9"/>
    </row>
    <row r="7" spans="1:18" ht="12.75">
      <c r="A7" s="20">
        <f t="shared" si="3"/>
        <v>5</v>
      </c>
      <c r="B7" s="6">
        <v>26028</v>
      </c>
      <c r="C7" s="7" t="s">
        <v>36</v>
      </c>
      <c r="D7" s="8">
        <v>92</v>
      </c>
      <c r="F7" s="7" t="s">
        <v>8</v>
      </c>
      <c r="G7" s="23">
        <v>0</v>
      </c>
      <c r="H7" s="14">
        <v>57</v>
      </c>
      <c r="I7" s="14">
        <v>46</v>
      </c>
      <c r="J7" s="14">
        <v>53</v>
      </c>
      <c r="K7" s="14">
        <v>53</v>
      </c>
      <c r="L7" s="14">
        <v>53</v>
      </c>
      <c r="M7" s="14">
        <v>49</v>
      </c>
      <c r="N7" s="6">
        <f t="shared" si="0"/>
        <v>0</v>
      </c>
      <c r="O7" s="6">
        <f t="shared" si="1"/>
        <v>46</v>
      </c>
      <c r="P7" s="44">
        <f t="shared" si="2"/>
        <v>265</v>
      </c>
      <c r="Q7" s="9"/>
      <c r="R7" s="9"/>
    </row>
    <row r="8" spans="1:18" ht="12.75">
      <c r="A8" s="20">
        <f t="shared" si="3"/>
        <v>6</v>
      </c>
      <c r="B8" s="6">
        <v>119054</v>
      </c>
      <c r="C8" s="7" t="s">
        <v>39</v>
      </c>
      <c r="D8" s="8">
        <v>94</v>
      </c>
      <c r="F8" s="7" t="s">
        <v>7</v>
      </c>
      <c r="G8" s="23">
        <v>49</v>
      </c>
      <c r="H8" s="14">
        <v>53</v>
      </c>
      <c r="I8" s="14">
        <v>53</v>
      </c>
      <c r="J8" s="14">
        <v>46</v>
      </c>
      <c r="K8" s="14">
        <v>49</v>
      </c>
      <c r="L8" s="14">
        <v>49</v>
      </c>
      <c r="M8" s="14">
        <v>40</v>
      </c>
      <c r="N8" s="6">
        <f t="shared" si="0"/>
        <v>40</v>
      </c>
      <c r="O8" s="6">
        <f t="shared" si="1"/>
        <v>46</v>
      </c>
      <c r="P8" s="44">
        <f t="shared" si="2"/>
        <v>253</v>
      </c>
      <c r="Q8" s="9"/>
      <c r="R8" s="9"/>
    </row>
    <row r="9" spans="1:18" ht="12.75">
      <c r="A9" s="20">
        <f t="shared" si="3"/>
        <v>7</v>
      </c>
      <c r="B9" s="12">
        <v>48073</v>
      </c>
      <c r="C9" s="7" t="s">
        <v>29</v>
      </c>
      <c r="D9" s="8">
        <v>92</v>
      </c>
      <c r="F9" s="7" t="s">
        <v>14</v>
      </c>
      <c r="G9" s="23">
        <v>46</v>
      </c>
      <c r="H9" s="14">
        <v>49</v>
      </c>
      <c r="I9" s="14">
        <v>49</v>
      </c>
      <c r="J9" s="14">
        <v>49</v>
      </c>
      <c r="K9" s="14">
        <v>46</v>
      </c>
      <c r="L9" s="14">
        <v>57</v>
      </c>
      <c r="M9" s="14">
        <v>43</v>
      </c>
      <c r="N9" s="6">
        <f t="shared" si="0"/>
        <v>43</v>
      </c>
      <c r="O9" s="6">
        <f t="shared" si="1"/>
        <v>46</v>
      </c>
      <c r="P9" s="44">
        <f t="shared" si="2"/>
        <v>250</v>
      </c>
      <c r="Q9" s="9"/>
      <c r="R9" s="9"/>
    </row>
    <row r="10" spans="1:18" ht="12.75">
      <c r="A10" s="20">
        <f t="shared" si="3"/>
        <v>8</v>
      </c>
      <c r="B10" s="6">
        <v>1037</v>
      </c>
      <c r="C10" s="7" t="s">
        <v>37</v>
      </c>
      <c r="D10" s="8">
        <v>94</v>
      </c>
      <c r="F10" s="7" t="s">
        <v>11</v>
      </c>
      <c r="G10" s="23">
        <v>43</v>
      </c>
      <c r="H10" s="14">
        <v>40</v>
      </c>
      <c r="I10" s="14">
        <v>43</v>
      </c>
      <c r="J10" s="14">
        <v>43</v>
      </c>
      <c r="K10" s="14">
        <v>37</v>
      </c>
      <c r="L10" s="14">
        <v>40</v>
      </c>
      <c r="M10" s="14">
        <v>37</v>
      </c>
      <c r="N10" s="6">
        <f t="shared" si="0"/>
        <v>37</v>
      </c>
      <c r="O10" s="6">
        <f t="shared" si="1"/>
        <v>37</v>
      </c>
      <c r="P10" s="44">
        <f t="shared" si="2"/>
        <v>209</v>
      </c>
      <c r="Q10" s="9"/>
      <c r="R10" s="9"/>
    </row>
    <row r="11" spans="1:18" ht="12.75">
      <c r="A11" s="20" t="s">
        <v>110</v>
      </c>
      <c r="B11" s="6">
        <v>103005</v>
      </c>
      <c r="C11" s="7" t="s">
        <v>65</v>
      </c>
      <c r="D11" s="8">
        <v>94</v>
      </c>
      <c r="F11" s="7" t="s">
        <v>14</v>
      </c>
      <c r="G11" s="23">
        <v>40</v>
      </c>
      <c r="H11" s="14">
        <v>37</v>
      </c>
      <c r="I11" s="14">
        <v>40</v>
      </c>
      <c r="J11" s="14">
        <v>40</v>
      </c>
      <c r="K11" s="14">
        <v>43</v>
      </c>
      <c r="L11" s="14">
        <v>46</v>
      </c>
      <c r="M11" s="14">
        <v>33</v>
      </c>
      <c r="N11" s="6">
        <f t="shared" si="0"/>
        <v>33</v>
      </c>
      <c r="O11" s="6">
        <f t="shared" si="1"/>
        <v>37</v>
      </c>
      <c r="P11" s="44">
        <f t="shared" si="2"/>
        <v>209</v>
      </c>
      <c r="Q11" s="9"/>
      <c r="R11" s="9"/>
    </row>
    <row r="12" spans="1:18" ht="12.75">
      <c r="A12" s="20">
        <v>10</v>
      </c>
      <c r="B12" s="6">
        <v>26006</v>
      </c>
      <c r="C12" s="7" t="s">
        <v>31</v>
      </c>
      <c r="D12" s="8">
        <v>91</v>
      </c>
      <c r="F12" s="7" t="s">
        <v>32</v>
      </c>
      <c r="G12" s="23">
        <v>53</v>
      </c>
      <c r="H12" s="14">
        <v>46</v>
      </c>
      <c r="I12" s="14">
        <v>0</v>
      </c>
      <c r="J12" s="14">
        <v>0</v>
      </c>
      <c r="K12" s="14">
        <v>40</v>
      </c>
      <c r="L12" s="14">
        <v>35</v>
      </c>
      <c r="M12" s="14">
        <v>0</v>
      </c>
      <c r="N12" s="6">
        <f t="shared" si="0"/>
        <v>0</v>
      </c>
      <c r="O12" s="6">
        <f t="shared" si="1"/>
        <v>0</v>
      </c>
      <c r="P12" s="44">
        <f t="shared" si="2"/>
        <v>174</v>
      </c>
      <c r="Q12" s="9"/>
      <c r="R12" s="9"/>
    </row>
    <row r="13" spans="1:18" ht="12.75">
      <c r="A13" s="20">
        <f aca="true" t="shared" si="4" ref="A13:A20">1+A12</f>
        <v>11</v>
      </c>
      <c r="B13" s="6">
        <v>103041</v>
      </c>
      <c r="C13" s="7" t="s">
        <v>66</v>
      </c>
      <c r="D13" s="8">
        <v>94</v>
      </c>
      <c r="F13" s="7" t="s">
        <v>14</v>
      </c>
      <c r="G13" s="23">
        <v>37</v>
      </c>
      <c r="H13" s="14">
        <v>35</v>
      </c>
      <c r="I13" s="14">
        <v>33</v>
      </c>
      <c r="J13" s="14">
        <v>31</v>
      </c>
      <c r="K13" s="14">
        <v>31</v>
      </c>
      <c r="L13" s="14">
        <v>17</v>
      </c>
      <c r="M13" s="14">
        <v>21</v>
      </c>
      <c r="N13" s="6">
        <f t="shared" si="0"/>
        <v>17</v>
      </c>
      <c r="O13" s="6">
        <f t="shared" si="1"/>
        <v>21</v>
      </c>
      <c r="P13" s="44">
        <f t="shared" si="2"/>
        <v>167</v>
      </c>
      <c r="Q13" s="9"/>
      <c r="R13" s="9"/>
    </row>
    <row r="14" spans="1:18" ht="12.75">
      <c r="A14" s="20">
        <f t="shared" si="4"/>
        <v>12</v>
      </c>
      <c r="B14" s="6">
        <v>108003</v>
      </c>
      <c r="C14" s="7" t="s">
        <v>70</v>
      </c>
      <c r="D14" s="8">
        <v>94</v>
      </c>
      <c r="F14" s="7" t="s">
        <v>23</v>
      </c>
      <c r="G14" s="23">
        <v>0</v>
      </c>
      <c r="H14" s="14">
        <v>0</v>
      </c>
      <c r="I14" s="14">
        <v>35</v>
      </c>
      <c r="J14" s="14">
        <v>33</v>
      </c>
      <c r="K14" s="14">
        <v>21</v>
      </c>
      <c r="L14" s="14">
        <v>12</v>
      </c>
      <c r="M14" s="14">
        <v>31</v>
      </c>
      <c r="N14" s="6">
        <f t="shared" si="0"/>
        <v>0</v>
      </c>
      <c r="O14" s="6">
        <f t="shared" si="1"/>
        <v>0</v>
      </c>
      <c r="P14" s="44">
        <f t="shared" si="2"/>
        <v>132</v>
      </c>
      <c r="Q14" s="9"/>
      <c r="R14" s="9"/>
    </row>
    <row r="15" spans="1:18" ht="12.75">
      <c r="A15" s="20">
        <f t="shared" si="4"/>
        <v>13</v>
      </c>
      <c r="B15" s="6">
        <v>26029</v>
      </c>
      <c r="C15" s="7" t="s">
        <v>69</v>
      </c>
      <c r="D15" s="8">
        <v>95</v>
      </c>
      <c r="F15" s="7" t="s">
        <v>8</v>
      </c>
      <c r="G15" s="23">
        <v>0</v>
      </c>
      <c r="H15" s="14">
        <v>0</v>
      </c>
      <c r="I15" s="14">
        <v>37</v>
      </c>
      <c r="J15" s="14">
        <v>35</v>
      </c>
      <c r="K15" s="14">
        <v>0</v>
      </c>
      <c r="L15" s="14">
        <v>25</v>
      </c>
      <c r="M15" s="14">
        <v>0</v>
      </c>
      <c r="N15" s="6">
        <f t="shared" si="0"/>
        <v>0</v>
      </c>
      <c r="O15" s="6">
        <f t="shared" si="1"/>
        <v>0</v>
      </c>
      <c r="P15" s="44">
        <f t="shared" si="2"/>
        <v>97</v>
      </c>
      <c r="Q15" s="9"/>
      <c r="R15" s="9"/>
    </row>
    <row r="16" spans="1:18" ht="12.75">
      <c r="A16" s="20">
        <f t="shared" si="4"/>
        <v>14</v>
      </c>
      <c r="B16" s="6">
        <v>119140</v>
      </c>
      <c r="C16" s="7" t="s">
        <v>90</v>
      </c>
      <c r="D16" s="8">
        <v>93</v>
      </c>
      <c r="F16" s="7" t="s">
        <v>7</v>
      </c>
      <c r="G16" s="23">
        <v>0</v>
      </c>
      <c r="H16" s="14">
        <v>0</v>
      </c>
      <c r="I16" s="14">
        <v>0</v>
      </c>
      <c r="J16" s="14">
        <v>0</v>
      </c>
      <c r="K16" s="14">
        <v>33</v>
      </c>
      <c r="L16" s="14">
        <v>31</v>
      </c>
      <c r="M16" s="14">
        <v>29</v>
      </c>
      <c r="N16" s="6">
        <f t="shared" si="0"/>
        <v>0</v>
      </c>
      <c r="O16" s="6">
        <f t="shared" si="1"/>
        <v>0</v>
      </c>
      <c r="P16" s="44">
        <f t="shared" si="2"/>
        <v>93</v>
      </c>
      <c r="Q16" s="9"/>
      <c r="R16" s="9"/>
    </row>
    <row r="17" spans="1:18" ht="12.75">
      <c r="A17" s="20">
        <f t="shared" si="4"/>
        <v>15</v>
      </c>
      <c r="B17" s="6">
        <v>103019</v>
      </c>
      <c r="C17" s="7" t="s">
        <v>112</v>
      </c>
      <c r="D17" s="8">
        <v>94</v>
      </c>
      <c r="F17" s="7" t="s">
        <v>14</v>
      </c>
      <c r="G17" s="23">
        <v>0</v>
      </c>
      <c r="H17" s="14">
        <v>0</v>
      </c>
      <c r="I17" s="14">
        <v>0</v>
      </c>
      <c r="J17" s="14">
        <v>0</v>
      </c>
      <c r="K17" s="14">
        <v>0</v>
      </c>
      <c r="L17" s="14">
        <v>43</v>
      </c>
      <c r="M17" s="14">
        <v>46</v>
      </c>
      <c r="N17" s="6">
        <f t="shared" si="0"/>
        <v>0</v>
      </c>
      <c r="O17" s="6">
        <f t="shared" si="1"/>
        <v>0</v>
      </c>
      <c r="P17" s="44">
        <f t="shared" si="2"/>
        <v>89</v>
      </c>
      <c r="Q17" s="9"/>
      <c r="R17" s="9"/>
    </row>
    <row r="18" spans="1:18" ht="12.75">
      <c r="A18" s="20">
        <f t="shared" si="4"/>
        <v>16</v>
      </c>
      <c r="B18" s="6">
        <v>64037</v>
      </c>
      <c r="C18" s="7" t="s">
        <v>68</v>
      </c>
      <c r="D18" s="8">
        <v>96</v>
      </c>
      <c r="F18" s="7" t="s">
        <v>15</v>
      </c>
      <c r="G18" s="23">
        <v>33</v>
      </c>
      <c r="H18" s="14">
        <v>29</v>
      </c>
      <c r="I18" s="14">
        <v>0</v>
      </c>
      <c r="J18" s="14">
        <v>0</v>
      </c>
      <c r="K18" s="14">
        <v>15</v>
      </c>
      <c r="L18" s="14">
        <v>0</v>
      </c>
      <c r="M18" s="14">
        <v>0</v>
      </c>
      <c r="N18" s="6">
        <f t="shared" si="0"/>
        <v>0</v>
      </c>
      <c r="O18" s="6">
        <f t="shared" si="1"/>
        <v>0</v>
      </c>
      <c r="P18" s="44">
        <f t="shared" si="2"/>
        <v>77</v>
      </c>
      <c r="Q18" s="9"/>
      <c r="R18" s="9"/>
    </row>
    <row r="19" spans="1:18" ht="12.75">
      <c r="A19" s="20">
        <f t="shared" si="4"/>
        <v>17</v>
      </c>
      <c r="B19" s="12">
        <v>30031</v>
      </c>
      <c r="C19" s="7" t="s">
        <v>67</v>
      </c>
      <c r="D19" s="8">
        <v>94</v>
      </c>
      <c r="F19" s="7" t="s">
        <v>32</v>
      </c>
      <c r="G19" s="23">
        <v>35</v>
      </c>
      <c r="H19" s="14">
        <v>31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6">
        <f t="shared" si="0"/>
        <v>0</v>
      </c>
      <c r="O19" s="6">
        <f t="shared" si="1"/>
        <v>0</v>
      </c>
      <c r="P19" s="44">
        <f t="shared" si="2"/>
        <v>66</v>
      </c>
      <c r="Q19" s="9"/>
      <c r="R19" s="9"/>
    </row>
    <row r="20" spans="1:18" ht="12.75">
      <c r="A20" s="20">
        <f t="shared" si="4"/>
        <v>18</v>
      </c>
      <c r="B20" s="6">
        <v>1050</v>
      </c>
      <c r="C20" s="7" t="s">
        <v>91</v>
      </c>
      <c r="D20" s="8">
        <v>95</v>
      </c>
      <c r="F20" s="7" t="s">
        <v>11</v>
      </c>
      <c r="G20" s="23">
        <v>0</v>
      </c>
      <c r="H20" s="14">
        <v>0</v>
      </c>
      <c r="I20" s="14">
        <v>0</v>
      </c>
      <c r="J20" s="14">
        <v>0</v>
      </c>
      <c r="K20" s="14">
        <v>29</v>
      </c>
      <c r="L20" s="14">
        <v>27</v>
      </c>
      <c r="M20" s="14">
        <v>0</v>
      </c>
      <c r="N20" s="6">
        <f t="shared" si="0"/>
        <v>0</v>
      </c>
      <c r="O20" s="6">
        <f t="shared" si="1"/>
        <v>0</v>
      </c>
      <c r="P20" s="44">
        <f t="shared" si="2"/>
        <v>56</v>
      </c>
      <c r="Q20" s="9"/>
      <c r="R20" s="9"/>
    </row>
    <row r="21" spans="1:18" ht="12.75">
      <c r="A21" s="20" t="s">
        <v>110</v>
      </c>
      <c r="B21" s="6">
        <v>57065</v>
      </c>
      <c r="C21" s="7" t="s">
        <v>94</v>
      </c>
      <c r="D21" s="8">
        <v>93</v>
      </c>
      <c r="F21" s="7" t="s">
        <v>43</v>
      </c>
      <c r="G21" s="23">
        <v>0</v>
      </c>
      <c r="H21" s="14">
        <v>0</v>
      </c>
      <c r="I21" s="14">
        <v>0</v>
      </c>
      <c r="J21" s="14">
        <v>0</v>
      </c>
      <c r="K21" s="14">
        <v>14</v>
      </c>
      <c r="L21" s="14">
        <v>23</v>
      </c>
      <c r="M21" s="14">
        <v>19</v>
      </c>
      <c r="N21" s="6">
        <f t="shared" si="0"/>
        <v>0</v>
      </c>
      <c r="O21" s="6">
        <f t="shared" si="1"/>
        <v>0</v>
      </c>
      <c r="P21" s="44">
        <f t="shared" si="2"/>
        <v>56</v>
      </c>
      <c r="Q21" s="9"/>
      <c r="R21" s="9"/>
    </row>
    <row r="22" spans="1:18" ht="12.75">
      <c r="A22" s="20">
        <v>20</v>
      </c>
      <c r="B22" s="16" t="s">
        <v>92</v>
      </c>
      <c r="C22" s="17" t="s">
        <v>93</v>
      </c>
      <c r="D22" s="18">
        <v>92</v>
      </c>
      <c r="E22" s="19"/>
      <c r="F22" s="17" t="s">
        <v>22</v>
      </c>
      <c r="G22" s="23">
        <v>0</v>
      </c>
      <c r="H22" s="14">
        <v>0</v>
      </c>
      <c r="I22" s="14">
        <v>0</v>
      </c>
      <c r="J22" s="14">
        <v>0</v>
      </c>
      <c r="K22" s="14">
        <v>27</v>
      </c>
      <c r="L22" s="14">
        <v>21</v>
      </c>
      <c r="M22" s="14">
        <v>0</v>
      </c>
      <c r="N22" s="6">
        <f t="shared" si="0"/>
        <v>0</v>
      </c>
      <c r="O22" s="6">
        <f t="shared" si="1"/>
        <v>0</v>
      </c>
      <c r="P22" s="44">
        <f t="shared" si="2"/>
        <v>48</v>
      </c>
      <c r="Q22" s="9"/>
      <c r="R22" s="9"/>
    </row>
    <row r="23" spans="1:18" ht="12.75">
      <c r="A23" s="20">
        <f>1+A22</f>
        <v>21</v>
      </c>
      <c r="B23" s="12">
        <v>43016</v>
      </c>
      <c r="C23" s="7" t="s">
        <v>71</v>
      </c>
      <c r="D23" s="8">
        <v>94</v>
      </c>
      <c r="F23" s="7" t="s">
        <v>64</v>
      </c>
      <c r="G23" s="23">
        <v>0</v>
      </c>
      <c r="H23" s="14">
        <v>0</v>
      </c>
      <c r="I23" s="14">
        <v>0</v>
      </c>
      <c r="J23" s="14">
        <v>29</v>
      </c>
      <c r="K23" s="14">
        <v>0</v>
      </c>
      <c r="L23" s="14">
        <v>0</v>
      </c>
      <c r="M23" s="14">
        <v>15</v>
      </c>
      <c r="N23" s="6">
        <f t="shared" si="0"/>
        <v>0</v>
      </c>
      <c r="O23" s="6">
        <f t="shared" si="1"/>
        <v>0</v>
      </c>
      <c r="P23" s="44">
        <f t="shared" si="2"/>
        <v>44</v>
      </c>
      <c r="Q23" s="9"/>
      <c r="R23" s="9"/>
    </row>
    <row r="24" spans="1:18" ht="12.75">
      <c r="A24" s="20">
        <v>22</v>
      </c>
      <c r="B24" s="6">
        <v>124016</v>
      </c>
      <c r="C24" s="7" t="s">
        <v>95</v>
      </c>
      <c r="D24" s="8">
        <v>92</v>
      </c>
      <c r="F24" s="7" t="s">
        <v>79</v>
      </c>
      <c r="G24" s="23">
        <v>0</v>
      </c>
      <c r="H24" s="14">
        <v>0</v>
      </c>
      <c r="I24" s="14">
        <v>0</v>
      </c>
      <c r="J24" s="14">
        <v>0</v>
      </c>
      <c r="K24" s="14">
        <v>13</v>
      </c>
      <c r="L24" s="14">
        <v>11</v>
      </c>
      <c r="M24" s="14">
        <v>0</v>
      </c>
      <c r="N24" s="6">
        <f t="shared" si="0"/>
        <v>0</v>
      </c>
      <c r="O24" s="6">
        <f t="shared" si="1"/>
        <v>0</v>
      </c>
      <c r="P24" s="44">
        <f t="shared" si="2"/>
        <v>24</v>
      </c>
      <c r="Q24" s="9"/>
      <c r="R24" s="9"/>
    </row>
    <row r="25" spans="1:18" ht="12.75">
      <c r="A25" s="20" t="s">
        <v>110</v>
      </c>
      <c r="B25" s="6">
        <v>1016</v>
      </c>
      <c r="C25" s="7" t="s">
        <v>96</v>
      </c>
      <c r="D25" s="8">
        <v>96</v>
      </c>
      <c r="F25" s="7" t="s">
        <v>11</v>
      </c>
      <c r="G25" s="23">
        <v>0</v>
      </c>
      <c r="H25" s="14">
        <v>0</v>
      </c>
      <c r="I25" s="14">
        <v>0</v>
      </c>
      <c r="J25" s="14">
        <v>0</v>
      </c>
      <c r="K25" s="14">
        <v>10</v>
      </c>
      <c r="L25" s="14">
        <v>14</v>
      </c>
      <c r="M25" s="14">
        <v>0</v>
      </c>
      <c r="N25" s="6">
        <f t="shared" si="0"/>
        <v>0</v>
      </c>
      <c r="O25" s="6">
        <f t="shared" si="1"/>
        <v>0</v>
      </c>
      <c r="P25" s="44">
        <f t="shared" si="2"/>
        <v>24</v>
      </c>
      <c r="Q25" s="9"/>
      <c r="R25" s="9"/>
    </row>
    <row r="26" spans="1:18" ht="12.75">
      <c r="A26" s="20">
        <v>24</v>
      </c>
      <c r="B26" s="12">
        <v>14012</v>
      </c>
      <c r="C26" s="7" t="s">
        <v>97</v>
      </c>
      <c r="D26" s="8">
        <v>98</v>
      </c>
      <c r="F26" s="7" t="s">
        <v>98</v>
      </c>
      <c r="G26" s="23">
        <v>0</v>
      </c>
      <c r="H26" s="14">
        <v>0</v>
      </c>
      <c r="I26" s="14">
        <v>0</v>
      </c>
      <c r="J26" s="14">
        <v>0</v>
      </c>
      <c r="K26" s="14">
        <v>8</v>
      </c>
      <c r="L26" s="14">
        <v>13</v>
      </c>
      <c r="M26" s="14">
        <v>0</v>
      </c>
      <c r="N26" s="6">
        <f t="shared" si="0"/>
        <v>0</v>
      </c>
      <c r="O26" s="6">
        <f t="shared" si="1"/>
        <v>0</v>
      </c>
      <c r="P26" s="44">
        <f t="shared" si="2"/>
        <v>21</v>
      </c>
      <c r="Q26" s="9"/>
      <c r="R26" s="9"/>
    </row>
    <row r="27" spans="1:18" ht="12.75">
      <c r="A27" s="20">
        <f>1+A26</f>
        <v>25</v>
      </c>
      <c r="B27" s="33">
        <v>1019</v>
      </c>
      <c r="C27" s="7" t="s">
        <v>100</v>
      </c>
      <c r="D27" s="34">
        <v>96</v>
      </c>
      <c r="E27" s="34"/>
      <c r="F27" s="7" t="s">
        <v>11</v>
      </c>
      <c r="G27" s="23">
        <v>0</v>
      </c>
      <c r="H27" s="14">
        <v>0</v>
      </c>
      <c r="I27" s="14">
        <v>0</v>
      </c>
      <c r="J27" s="14">
        <v>0</v>
      </c>
      <c r="K27" s="14">
        <v>5</v>
      </c>
      <c r="L27" s="14">
        <v>15</v>
      </c>
      <c r="M27" s="14">
        <v>0</v>
      </c>
      <c r="N27" s="6">
        <f t="shared" si="0"/>
        <v>0</v>
      </c>
      <c r="O27" s="6">
        <f t="shared" si="1"/>
        <v>0</v>
      </c>
      <c r="P27" s="44">
        <f t="shared" si="2"/>
        <v>20</v>
      </c>
      <c r="Q27" s="9"/>
      <c r="R27" s="9"/>
    </row>
    <row r="28" spans="1:18" ht="12.75">
      <c r="A28" s="20">
        <v>26</v>
      </c>
      <c r="B28" s="12">
        <v>30038</v>
      </c>
      <c r="C28" s="7" t="s">
        <v>99</v>
      </c>
      <c r="D28" s="8">
        <v>94</v>
      </c>
      <c r="F28" s="7" t="s">
        <v>32</v>
      </c>
      <c r="G28" s="23">
        <v>0</v>
      </c>
      <c r="H28" s="14">
        <v>0</v>
      </c>
      <c r="I28" s="14">
        <v>0</v>
      </c>
      <c r="J28" s="14">
        <v>0</v>
      </c>
      <c r="K28" s="14">
        <v>7</v>
      </c>
      <c r="L28" s="14">
        <v>10</v>
      </c>
      <c r="M28" s="14">
        <v>0</v>
      </c>
      <c r="N28" s="6">
        <f t="shared" si="0"/>
        <v>0</v>
      </c>
      <c r="O28" s="6">
        <f t="shared" si="1"/>
        <v>0</v>
      </c>
      <c r="P28" s="44">
        <f t="shared" si="2"/>
        <v>17</v>
      </c>
      <c r="Q28" s="9"/>
      <c r="R28" s="9"/>
    </row>
  </sheetData>
  <sheetProtection/>
  <printOptions/>
  <pageMargins left="0.787401575" right="0.787401575" top="0.984251969" bottom="0.984251969" header="0.4921259845" footer="0.4921259845"/>
  <pageSetup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Q2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3" sqref="C33"/>
    </sheetView>
  </sheetViews>
  <sheetFormatPr defaultColWidth="9.00390625" defaultRowHeight="12.75"/>
  <cols>
    <col min="1" max="1" width="3.75390625" style="1" customWidth="1"/>
    <col min="2" max="2" width="7.375" style="11" customWidth="1"/>
    <col min="3" max="3" width="18.75390625" style="2" customWidth="1"/>
    <col min="4" max="4" width="3.75390625" style="4" customWidth="1"/>
    <col min="5" max="5" width="3.75390625" style="4" hidden="1" customWidth="1"/>
    <col min="6" max="6" width="9.875" style="1" customWidth="1"/>
    <col min="7" max="7" width="17.75390625" style="4" customWidth="1"/>
    <col min="8" max="16" width="4.75390625" style="1" customWidth="1"/>
    <col min="17" max="17" width="5.75390625" style="0" customWidth="1"/>
  </cols>
  <sheetData>
    <row r="1" spans="3:17" ht="18">
      <c r="C1" s="36" t="s">
        <v>54</v>
      </c>
      <c r="H1" s="35"/>
      <c r="I1" s="32"/>
      <c r="J1" s="32"/>
      <c r="K1" s="32"/>
      <c r="L1" s="32"/>
      <c r="M1" s="4"/>
      <c r="N1" s="4"/>
      <c r="Q1" s="24"/>
    </row>
    <row r="2" spans="1:17" ht="63.75">
      <c r="A2" s="3" t="s">
        <v>0</v>
      </c>
      <c r="B2" s="3" t="s">
        <v>1</v>
      </c>
      <c r="C2" s="5" t="s">
        <v>2</v>
      </c>
      <c r="D2" s="3" t="s">
        <v>3</v>
      </c>
      <c r="E2" s="3"/>
      <c r="F2" s="3" t="s">
        <v>5</v>
      </c>
      <c r="G2" s="3"/>
      <c r="H2" s="21" t="s">
        <v>45</v>
      </c>
      <c r="I2" s="3" t="s">
        <v>46</v>
      </c>
      <c r="J2" s="3" t="s">
        <v>47</v>
      </c>
      <c r="K2" s="3" t="s">
        <v>50</v>
      </c>
      <c r="L2" s="3" t="s">
        <v>49</v>
      </c>
      <c r="M2" s="22" t="s">
        <v>109</v>
      </c>
      <c r="N2" s="22" t="s">
        <v>51</v>
      </c>
      <c r="O2" s="3" t="s">
        <v>9</v>
      </c>
      <c r="P2" s="3" t="s">
        <v>10</v>
      </c>
      <c r="Q2" s="21" t="s">
        <v>6</v>
      </c>
    </row>
    <row r="3" spans="1:17" ht="12.75">
      <c r="A3" s="47">
        <v>1</v>
      </c>
      <c r="B3" s="11">
        <v>64021</v>
      </c>
      <c r="C3" s="2" t="s">
        <v>72</v>
      </c>
      <c r="D3" s="4">
        <v>93</v>
      </c>
      <c r="G3" s="55" t="s">
        <v>74</v>
      </c>
      <c r="H3" s="49">
        <v>60</v>
      </c>
      <c r="I3" s="49">
        <v>60</v>
      </c>
      <c r="J3" s="49">
        <v>60</v>
      </c>
      <c r="K3" s="49">
        <v>60</v>
      </c>
      <c r="L3" s="52">
        <v>47</v>
      </c>
      <c r="M3" s="49">
        <v>53</v>
      </c>
      <c r="N3" s="49">
        <v>47</v>
      </c>
      <c r="O3" s="48">
        <f>SMALL((H3:N3),1)</f>
        <v>47</v>
      </c>
      <c r="P3" s="48">
        <f>SMALL(H3:N3,2)</f>
        <v>47</v>
      </c>
      <c r="Q3" s="54">
        <f>SUM(H3:N3)-O3-P3</f>
        <v>293</v>
      </c>
    </row>
    <row r="4" spans="1:17" ht="12.75">
      <c r="A4" s="47"/>
      <c r="B4" s="11">
        <v>64038</v>
      </c>
      <c r="C4" s="2" t="s">
        <v>73</v>
      </c>
      <c r="D4" s="4">
        <v>93</v>
      </c>
      <c r="F4" s="1" t="s">
        <v>15</v>
      </c>
      <c r="G4" s="55"/>
      <c r="H4" s="50"/>
      <c r="I4" s="50"/>
      <c r="J4" s="50"/>
      <c r="K4" s="50"/>
      <c r="L4" s="53"/>
      <c r="M4" s="50"/>
      <c r="N4" s="50"/>
      <c r="O4" s="48"/>
      <c r="P4" s="48"/>
      <c r="Q4" s="54"/>
    </row>
    <row r="5" spans="1:17" ht="12.75">
      <c r="A5" s="47">
        <v>2</v>
      </c>
      <c r="B5" s="1">
        <v>132052</v>
      </c>
      <c r="C5" s="2" t="s">
        <v>55</v>
      </c>
      <c r="D5" s="4">
        <v>92</v>
      </c>
      <c r="F5" s="31"/>
      <c r="G5" s="55" t="s">
        <v>75</v>
      </c>
      <c r="H5" s="49">
        <v>53</v>
      </c>
      <c r="I5" s="49">
        <v>53</v>
      </c>
      <c r="J5" s="49">
        <v>42</v>
      </c>
      <c r="K5" s="49">
        <v>53</v>
      </c>
      <c r="L5" s="52">
        <v>53</v>
      </c>
      <c r="M5" s="49">
        <v>60</v>
      </c>
      <c r="N5" s="49">
        <v>0</v>
      </c>
      <c r="O5" s="48">
        <f>SMALL((H5:N5),1)</f>
        <v>0</v>
      </c>
      <c r="P5" s="48">
        <f>SMALL(H5:N5,2)</f>
        <v>42</v>
      </c>
      <c r="Q5" s="54">
        <f>SUM(H5:N5)-O5-P5</f>
        <v>272</v>
      </c>
    </row>
    <row r="6" spans="1:17" ht="12.75">
      <c r="A6" s="47"/>
      <c r="B6" s="1">
        <v>132009</v>
      </c>
      <c r="C6" s="2" t="s">
        <v>60</v>
      </c>
      <c r="D6" s="4">
        <v>91</v>
      </c>
      <c r="F6" s="31" t="s">
        <v>56</v>
      </c>
      <c r="G6" s="55"/>
      <c r="H6" s="50"/>
      <c r="I6" s="50"/>
      <c r="J6" s="50"/>
      <c r="K6" s="50"/>
      <c r="L6" s="53"/>
      <c r="M6" s="50"/>
      <c r="N6" s="50"/>
      <c r="O6" s="48"/>
      <c r="P6" s="48"/>
      <c r="Q6" s="54"/>
    </row>
    <row r="7" spans="1:17" ht="12.75">
      <c r="A7" s="47">
        <v>3</v>
      </c>
      <c r="B7" s="11">
        <v>1018</v>
      </c>
      <c r="C7" s="2" t="s">
        <v>57</v>
      </c>
      <c r="D7" s="4">
        <v>94</v>
      </c>
      <c r="G7" s="56" t="s">
        <v>76</v>
      </c>
      <c r="H7" s="49">
        <v>47</v>
      </c>
      <c r="I7" s="49">
        <v>47</v>
      </c>
      <c r="J7" s="49">
        <v>53</v>
      </c>
      <c r="K7" s="49">
        <v>47</v>
      </c>
      <c r="L7" s="52">
        <v>38</v>
      </c>
      <c r="M7" s="49">
        <v>47</v>
      </c>
      <c r="N7" s="49">
        <v>38</v>
      </c>
      <c r="O7" s="48">
        <f>SMALL((H7:N7),1)</f>
        <v>38</v>
      </c>
      <c r="P7" s="48">
        <f>SMALL(H7:N7,2)</f>
        <v>38</v>
      </c>
      <c r="Q7" s="54">
        <f>SUM(H7:N7)-O7-P7</f>
        <v>241</v>
      </c>
    </row>
    <row r="8" spans="1:17" ht="12.75">
      <c r="A8" s="47"/>
      <c r="B8" s="11">
        <v>1037</v>
      </c>
      <c r="C8" s="2" t="s">
        <v>37</v>
      </c>
      <c r="D8" s="4">
        <v>94</v>
      </c>
      <c r="F8" s="1" t="s">
        <v>11</v>
      </c>
      <c r="G8" s="56"/>
      <c r="H8" s="50"/>
      <c r="I8" s="50"/>
      <c r="J8" s="50"/>
      <c r="K8" s="50"/>
      <c r="L8" s="53"/>
      <c r="M8" s="50"/>
      <c r="N8" s="50"/>
      <c r="O8" s="48"/>
      <c r="P8" s="48"/>
      <c r="Q8" s="54"/>
    </row>
    <row r="9" spans="1:17" ht="12.75">
      <c r="A9" s="47">
        <f>1+A7</f>
        <v>4</v>
      </c>
      <c r="B9" s="11">
        <v>124024</v>
      </c>
      <c r="C9" s="7" t="s">
        <v>77</v>
      </c>
      <c r="D9" s="10">
        <v>92</v>
      </c>
      <c r="E9" s="10"/>
      <c r="F9"/>
      <c r="G9" s="48" t="s">
        <v>80</v>
      </c>
      <c r="H9" s="49">
        <v>42</v>
      </c>
      <c r="I9" s="49">
        <v>42</v>
      </c>
      <c r="J9" s="49">
        <v>47</v>
      </c>
      <c r="K9" s="49">
        <v>42</v>
      </c>
      <c r="L9" s="52">
        <v>31</v>
      </c>
      <c r="M9" s="49">
        <v>0</v>
      </c>
      <c r="N9" s="49">
        <v>0</v>
      </c>
      <c r="O9" s="48">
        <f>SMALL((H9:N9),1)</f>
        <v>0</v>
      </c>
      <c r="P9" s="48">
        <f>SMALL(H9:N9,2)</f>
        <v>0</v>
      </c>
      <c r="Q9" s="54">
        <f>SUM(H9:N9)-O9-P9</f>
        <v>204</v>
      </c>
    </row>
    <row r="10" spans="1:17" ht="12.75">
      <c r="A10" s="47"/>
      <c r="B10" s="11">
        <v>124020</v>
      </c>
      <c r="C10" s="7" t="s">
        <v>78</v>
      </c>
      <c r="D10" s="10">
        <v>92</v>
      </c>
      <c r="E10" s="10"/>
      <c r="F10" t="s">
        <v>79</v>
      </c>
      <c r="G10" s="48"/>
      <c r="H10" s="50"/>
      <c r="I10" s="50"/>
      <c r="J10" s="50"/>
      <c r="K10" s="50"/>
      <c r="L10" s="53"/>
      <c r="M10" s="50"/>
      <c r="N10" s="50"/>
      <c r="O10" s="48"/>
      <c r="P10" s="48"/>
      <c r="Q10" s="54"/>
    </row>
    <row r="11" spans="1:17" ht="12.75">
      <c r="A11" s="47">
        <f>1+A9</f>
        <v>5</v>
      </c>
      <c r="B11" s="11">
        <v>57071</v>
      </c>
      <c r="C11" s="2" t="s">
        <v>26</v>
      </c>
      <c r="D11" s="4">
        <v>91</v>
      </c>
      <c r="F11" s="1" t="s">
        <v>43</v>
      </c>
      <c r="G11" s="55" t="s">
        <v>101</v>
      </c>
      <c r="H11" s="49">
        <v>0</v>
      </c>
      <c r="I11" s="49">
        <v>0</v>
      </c>
      <c r="J11" s="49">
        <v>0</v>
      </c>
      <c r="K11" s="49">
        <v>0</v>
      </c>
      <c r="L11" s="52">
        <v>60</v>
      </c>
      <c r="M11" s="49">
        <v>0</v>
      </c>
      <c r="N11" s="49">
        <v>60</v>
      </c>
      <c r="O11" s="48">
        <f>SMALL((H11:N11),1)</f>
        <v>0</v>
      </c>
      <c r="P11" s="48">
        <f>SMALL(H11:N11,2)</f>
        <v>0</v>
      </c>
      <c r="Q11" s="54">
        <f>SUM(H11:N11)-O11-P11</f>
        <v>120</v>
      </c>
    </row>
    <row r="12" spans="1:17" ht="12.75">
      <c r="A12" s="47"/>
      <c r="B12" s="11">
        <v>108033</v>
      </c>
      <c r="C12" s="2" t="s">
        <v>25</v>
      </c>
      <c r="D12" s="4">
        <v>92</v>
      </c>
      <c r="F12" s="1" t="s">
        <v>23</v>
      </c>
      <c r="G12" s="55"/>
      <c r="H12" s="50"/>
      <c r="I12" s="50"/>
      <c r="J12" s="50"/>
      <c r="K12" s="50"/>
      <c r="L12" s="53"/>
      <c r="M12" s="50"/>
      <c r="N12" s="50"/>
      <c r="O12" s="48"/>
      <c r="P12" s="48"/>
      <c r="Q12" s="54"/>
    </row>
    <row r="13" spans="1:17" ht="12.75">
      <c r="A13" s="47">
        <f>1+A11</f>
        <v>6</v>
      </c>
      <c r="B13" s="11">
        <v>63021</v>
      </c>
      <c r="C13" s="2" t="s">
        <v>102</v>
      </c>
      <c r="D13" s="4">
        <v>92</v>
      </c>
      <c r="F13" s="1" t="s">
        <v>33</v>
      </c>
      <c r="G13" s="55" t="s">
        <v>103</v>
      </c>
      <c r="H13" s="49">
        <v>0</v>
      </c>
      <c r="I13" s="49">
        <v>0</v>
      </c>
      <c r="J13" s="49">
        <v>0</v>
      </c>
      <c r="K13" s="49">
        <v>0</v>
      </c>
      <c r="L13" s="52">
        <v>42</v>
      </c>
      <c r="M13" s="49">
        <v>0</v>
      </c>
      <c r="N13" s="49">
        <v>53</v>
      </c>
      <c r="O13" s="48">
        <f>SMALL((H13:N13),1)</f>
        <v>0</v>
      </c>
      <c r="P13" s="48">
        <f>SMALL(H13:N13,2)</f>
        <v>0</v>
      </c>
      <c r="Q13" s="54">
        <f>SUM(H13:N13)-O13-P13</f>
        <v>95</v>
      </c>
    </row>
    <row r="14" spans="1:17" ht="12.75">
      <c r="A14" s="47"/>
      <c r="B14" s="6">
        <v>133044</v>
      </c>
      <c r="C14" s="7" t="s">
        <v>30</v>
      </c>
      <c r="D14" s="8">
        <v>92</v>
      </c>
      <c r="F14" s="31" t="s">
        <v>22</v>
      </c>
      <c r="G14" s="55"/>
      <c r="H14" s="50"/>
      <c r="I14" s="50"/>
      <c r="J14" s="50"/>
      <c r="K14" s="50"/>
      <c r="L14" s="53"/>
      <c r="M14" s="50"/>
      <c r="N14" s="50"/>
      <c r="O14" s="48"/>
      <c r="P14" s="48"/>
      <c r="Q14" s="54"/>
    </row>
    <row r="15" spans="1:17" ht="12.75">
      <c r="A15" s="47">
        <v>7</v>
      </c>
      <c r="B15" s="11">
        <v>52028</v>
      </c>
      <c r="C15" s="7" t="s">
        <v>58</v>
      </c>
      <c r="D15" s="10">
        <v>94</v>
      </c>
      <c r="E15" s="10"/>
      <c r="F15" s="31" t="s">
        <v>104</v>
      </c>
      <c r="G15" s="48" t="s">
        <v>105</v>
      </c>
      <c r="H15" s="49">
        <v>0</v>
      </c>
      <c r="I15" s="49">
        <v>0</v>
      </c>
      <c r="J15" s="49">
        <v>0</v>
      </c>
      <c r="K15" s="49">
        <v>0</v>
      </c>
      <c r="L15" s="52">
        <v>34</v>
      </c>
      <c r="M15" s="49">
        <v>0</v>
      </c>
      <c r="N15" s="49">
        <v>42</v>
      </c>
      <c r="O15" s="48">
        <f>SMALL((H15:N15),1)</f>
        <v>0</v>
      </c>
      <c r="P15" s="48">
        <f>SMALL(H15:N15,2)</f>
        <v>0</v>
      </c>
      <c r="Q15" s="54">
        <f>SUM(H15:N15)-O15-P15</f>
        <v>76</v>
      </c>
    </row>
    <row r="16" spans="1:17" ht="12.75">
      <c r="A16" s="47"/>
      <c r="B16" s="11">
        <v>30003</v>
      </c>
      <c r="C16" s="7" t="s">
        <v>67</v>
      </c>
      <c r="D16" s="10">
        <v>94</v>
      </c>
      <c r="E16" s="10"/>
      <c r="F16" s="31" t="s">
        <v>32</v>
      </c>
      <c r="G16" s="48"/>
      <c r="H16" s="50"/>
      <c r="I16" s="50"/>
      <c r="J16" s="50"/>
      <c r="K16" s="50"/>
      <c r="L16" s="53"/>
      <c r="M16" s="50"/>
      <c r="N16" s="50"/>
      <c r="O16" s="48"/>
      <c r="P16" s="48"/>
      <c r="Q16" s="54"/>
    </row>
    <row r="17" spans="1:17" ht="12.75">
      <c r="A17" s="47">
        <v>8</v>
      </c>
      <c r="B17" s="11">
        <v>26026</v>
      </c>
      <c r="C17" s="2" t="s">
        <v>69</v>
      </c>
      <c r="D17" s="4">
        <v>95</v>
      </c>
      <c r="F17" s="1" t="s">
        <v>8</v>
      </c>
      <c r="G17" s="48" t="s">
        <v>106</v>
      </c>
      <c r="H17" s="49">
        <v>0</v>
      </c>
      <c r="I17" s="49">
        <v>0</v>
      </c>
      <c r="J17" s="49">
        <v>0</v>
      </c>
      <c r="K17" s="49">
        <v>0</v>
      </c>
      <c r="L17" s="52">
        <v>28</v>
      </c>
      <c r="M17" s="49">
        <v>42</v>
      </c>
      <c r="N17" s="49">
        <v>0</v>
      </c>
      <c r="O17" s="48">
        <f>SMALL((H17:N17),1)</f>
        <v>0</v>
      </c>
      <c r="P17" s="48">
        <f>SMALL(H17:N17,2)</f>
        <v>0</v>
      </c>
      <c r="Q17" s="54">
        <f>SUM(H17:N17)-O17-P17</f>
        <v>70</v>
      </c>
    </row>
    <row r="18" spans="1:17" ht="12.75">
      <c r="A18" s="47"/>
      <c r="B18" s="11">
        <v>1050</v>
      </c>
      <c r="C18" s="2" t="s">
        <v>91</v>
      </c>
      <c r="D18" s="4">
        <v>95</v>
      </c>
      <c r="F18" s="1" t="s">
        <v>11</v>
      </c>
      <c r="G18" s="48"/>
      <c r="H18" s="50"/>
      <c r="I18" s="50"/>
      <c r="J18" s="50"/>
      <c r="K18" s="50"/>
      <c r="L18" s="53"/>
      <c r="M18" s="50"/>
      <c r="N18" s="50"/>
      <c r="O18" s="48"/>
      <c r="P18" s="48"/>
      <c r="Q18" s="54"/>
    </row>
    <row r="19" spans="1:17" ht="12.75">
      <c r="A19" s="51">
        <v>9</v>
      </c>
      <c r="B19" s="11">
        <v>124024</v>
      </c>
      <c r="C19" s="26" t="s">
        <v>77</v>
      </c>
      <c r="D19" s="10">
        <v>92</v>
      </c>
      <c r="E19" s="10"/>
      <c r="F19"/>
      <c r="G19" s="55" t="s">
        <v>117</v>
      </c>
      <c r="H19" s="49">
        <v>0</v>
      </c>
      <c r="I19" s="49">
        <v>0</v>
      </c>
      <c r="J19" s="49">
        <v>0</v>
      </c>
      <c r="K19" s="49">
        <v>0</v>
      </c>
      <c r="L19" s="52">
        <v>0</v>
      </c>
      <c r="M19" s="49">
        <v>34</v>
      </c>
      <c r="N19" s="49">
        <v>31</v>
      </c>
      <c r="O19" s="48">
        <f>SMALL((H19:N19),1)</f>
        <v>0</v>
      </c>
      <c r="P19" s="48">
        <f>SMALL(H19:N19,2)</f>
        <v>0</v>
      </c>
      <c r="Q19" s="54">
        <f>SUM(H19:N19)-O19-P19</f>
        <v>65</v>
      </c>
    </row>
    <row r="20" spans="1:17" ht="12.75">
      <c r="A20" s="51"/>
      <c r="B20" s="11">
        <v>124016</v>
      </c>
      <c r="C20" s="26" t="s">
        <v>95</v>
      </c>
      <c r="D20" s="10">
        <v>92</v>
      </c>
      <c r="F20" s="1" t="s">
        <v>79</v>
      </c>
      <c r="G20" s="55"/>
      <c r="H20" s="50"/>
      <c r="I20" s="50"/>
      <c r="J20" s="50"/>
      <c r="K20" s="50"/>
      <c r="L20" s="53"/>
      <c r="M20" s="50"/>
      <c r="N20" s="50"/>
      <c r="O20" s="48"/>
      <c r="P20" s="48"/>
      <c r="Q20" s="54"/>
    </row>
    <row r="21" spans="1:17" ht="12.75">
      <c r="A21" s="51">
        <v>10</v>
      </c>
      <c r="B21" s="11">
        <v>132051</v>
      </c>
      <c r="C21" s="26" t="s">
        <v>113</v>
      </c>
      <c r="D21" s="10">
        <v>95</v>
      </c>
      <c r="E21" s="10"/>
      <c r="F21"/>
      <c r="G21" s="55" t="s">
        <v>116</v>
      </c>
      <c r="H21" s="49">
        <v>0</v>
      </c>
      <c r="I21" s="49">
        <v>0</v>
      </c>
      <c r="J21" s="49">
        <v>0</v>
      </c>
      <c r="K21" s="49">
        <v>0</v>
      </c>
      <c r="L21" s="52">
        <v>0</v>
      </c>
      <c r="M21" s="49">
        <v>38</v>
      </c>
      <c r="N21" s="49">
        <v>22</v>
      </c>
      <c r="O21" s="48">
        <f>SMALL((H21:N21),1)</f>
        <v>0</v>
      </c>
      <c r="P21" s="48">
        <f>SMALL(H21:N21,2)</f>
        <v>0</v>
      </c>
      <c r="Q21" s="54">
        <f>SUM(H21:N21)-O21-P21</f>
        <v>60</v>
      </c>
    </row>
    <row r="22" spans="1:17" ht="12.75">
      <c r="A22" s="51"/>
      <c r="B22" s="30">
        <v>132053</v>
      </c>
      <c r="C22" s="29" t="s">
        <v>114</v>
      </c>
      <c r="D22" s="28">
        <v>96</v>
      </c>
      <c r="E22" s="28"/>
      <c r="F22" s="27" t="s">
        <v>115</v>
      </c>
      <c r="G22" s="55"/>
      <c r="H22" s="50"/>
      <c r="I22" s="50"/>
      <c r="J22" s="50"/>
      <c r="K22" s="50"/>
      <c r="L22" s="53"/>
      <c r="M22" s="50"/>
      <c r="N22" s="50"/>
      <c r="O22" s="48"/>
      <c r="P22" s="48"/>
      <c r="Q22" s="54"/>
    </row>
    <row r="23" spans="1:17" ht="12.75">
      <c r="A23" s="47">
        <v>11</v>
      </c>
      <c r="B23" s="11">
        <v>1016</v>
      </c>
      <c r="C23" s="2" t="s">
        <v>96</v>
      </c>
      <c r="D23" s="4">
        <v>96</v>
      </c>
      <c r="G23" s="55" t="s">
        <v>107</v>
      </c>
      <c r="H23" s="49">
        <v>0</v>
      </c>
      <c r="I23" s="49">
        <v>0</v>
      </c>
      <c r="J23" s="49">
        <v>0</v>
      </c>
      <c r="K23" s="49">
        <v>0</v>
      </c>
      <c r="L23" s="52">
        <v>25</v>
      </c>
      <c r="M23" s="49">
        <v>31</v>
      </c>
      <c r="N23" s="49">
        <v>0</v>
      </c>
      <c r="O23" s="48">
        <f>SMALL((H23:N23),1)</f>
        <v>0</v>
      </c>
      <c r="P23" s="48">
        <f>SMALL(H23:N23,2)</f>
        <v>0</v>
      </c>
      <c r="Q23" s="54">
        <f>SUM(H23:N23)-O23-P23</f>
        <v>56</v>
      </c>
    </row>
    <row r="24" spans="1:17" ht="12.75">
      <c r="A24" s="47"/>
      <c r="B24" s="11">
        <v>1019</v>
      </c>
      <c r="C24" s="2" t="s">
        <v>100</v>
      </c>
      <c r="D24" s="4">
        <v>96</v>
      </c>
      <c r="F24" s="1" t="s">
        <v>11</v>
      </c>
      <c r="G24" s="55"/>
      <c r="H24" s="50"/>
      <c r="I24" s="50"/>
      <c r="J24" s="50"/>
      <c r="K24" s="50"/>
      <c r="L24" s="53"/>
      <c r="M24" s="50"/>
      <c r="N24" s="50"/>
      <c r="O24" s="48"/>
      <c r="P24" s="48"/>
      <c r="Q24" s="54"/>
    </row>
  </sheetData>
  <sheetProtection/>
  <mergeCells count="132">
    <mergeCell ref="I23:I24"/>
    <mergeCell ref="I21:I22"/>
    <mergeCell ref="I19:I20"/>
    <mergeCell ref="J23:J24"/>
    <mergeCell ref="K19:K20"/>
    <mergeCell ref="H17:H18"/>
    <mergeCell ref="J17:J18"/>
    <mergeCell ref="G21:G22"/>
    <mergeCell ref="I13:I14"/>
    <mergeCell ref="I15:I16"/>
    <mergeCell ref="G15:G16"/>
    <mergeCell ref="J13:J14"/>
    <mergeCell ref="I17:I18"/>
    <mergeCell ref="M23:M24"/>
    <mergeCell ref="N23:N24"/>
    <mergeCell ref="N17:N18"/>
    <mergeCell ref="M19:M20"/>
    <mergeCell ref="N21:N22"/>
    <mergeCell ref="K21:K22"/>
    <mergeCell ref="M21:M22"/>
    <mergeCell ref="L19:L20"/>
    <mergeCell ref="L21:L22"/>
    <mergeCell ref="O3:O4"/>
    <mergeCell ref="P23:P24"/>
    <mergeCell ref="N11:N12"/>
    <mergeCell ref="P7:P8"/>
    <mergeCell ref="P17:P18"/>
    <mergeCell ref="P19:P20"/>
    <mergeCell ref="P21:P22"/>
    <mergeCell ref="Q19:Q20"/>
    <mergeCell ref="Q21:Q22"/>
    <mergeCell ref="Q17:Q18"/>
    <mergeCell ref="Q23:Q24"/>
    <mergeCell ref="N5:N6"/>
    <mergeCell ref="Q7:Q8"/>
    <mergeCell ref="L3:L4"/>
    <mergeCell ref="L5:L6"/>
    <mergeCell ref="K3:K4"/>
    <mergeCell ref="L13:L14"/>
    <mergeCell ref="K13:K14"/>
    <mergeCell ref="L9:L10"/>
    <mergeCell ref="L11:L12"/>
    <mergeCell ref="K11:K12"/>
    <mergeCell ref="K5:K6"/>
    <mergeCell ref="Q9:Q10"/>
    <mergeCell ref="P9:P10"/>
    <mergeCell ref="P11:P12"/>
    <mergeCell ref="Q15:Q16"/>
    <mergeCell ref="Q13:Q14"/>
    <mergeCell ref="P13:P14"/>
    <mergeCell ref="Q11:Q12"/>
    <mergeCell ref="P15:P16"/>
    <mergeCell ref="A7:A8"/>
    <mergeCell ref="A9:A10"/>
    <mergeCell ref="H9:H10"/>
    <mergeCell ref="H13:H14"/>
    <mergeCell ref="J11:J12"/>
    <mergeCell ref="I9:I10"/>
    <mergeCell ref="I11:I12"/>
    <mergeCell ref="J7:J8"/>
    <mergeCell ref="G23:G24"/>
    <mergeCell ref="H23:H24"/>
    <mergeCell ref="G19:G20"/>
    <mergeCell ref="H19:H20"/>
    <mergeCell ref="A11:A12"/>
    <mergeCell ref="G7:G8"/>
    <mergeCell ref="H7:H8"/>
    <mergeCell ref="A15:A16"/>
    <mergeCell ref="A13:A14"/>
    <mergeCell ref="G9:G10"/>
    <mergeCell ref="A17:A18"/>
    <mergeCell ref="G11:G12"/>
    <mergeCell ref="H11:H12"/>
    <mergeCell ref="H15:H16"/>
    <mergeCell ref="G13:G14"/>
    <mergeCell ref="G17:G18"/>
    <mergeCell ref="M11:M12"/>
    <mergeCell ref="I7:I8"/>
    <mergeCell ref="J9:J10"/>
    <mergeCell ref="L7:L8"/>
    <mergeCell ref="M3:M4"/>
    <mergeCell ref="M9:M10"/>
    <mergeCell ref="K9:K10"/>
    <mergeCell ref="M7:M8"/>
    <mergeCell ref="M5:M6"/>
    <mergeCell ref="K7:K8"/>
    <mergeCell ref="H3:H4"/>
    <mergeCell ref="J3:J4"/>
    <mergeCell ref="A3:A4"/>
    <mergeCell ref="A5:A6"/>
    <mergeCell ref="G3:G4"/>
    <mergeCell ref="G5:G6"/>
    <mergeCell ref="I3:I4"/>
    <mergeCell ref="I5:I6"/>
    <mergeCell ref="H5:H6"/>
    <mergeCell ref="J5:J6"/>
    <mergeCell ref="N13:N14"/>
    <mergeCell ref="M13:M14"/>
    <mergeCell ref="N3:N4"/>
    <mergeCell ref="Q5:Q6"/>
    <mergeCell ref="P3:P4"/>
    <mergeCell ref="P5:P6"/>
    <mergeCell ref="O5:O6"/>
    <mergeCell ref="N9:N10"/>
    <mergeCell ref="N7:N8"/>
    <mergeCell ref="Q3:Q4"/>
    <mergeCell ref="J15:J16"/>
    <mergeCell ref="K15:K16"/>
    <mergeCell ref="L15:L16"/>
    <mergeCell ref="M15:M16"/>
    <mergeCell ref="N15:N16"/>
    <mergeCell ref="L23:L24"/>
    <mergeCell ref="L17:L18"/>
    <mergeCell ref="M17:M18"/>
    <mergeCell ref="K17:K18"/>
    <mergeCell ref="J19:J20"/>
    <mergeCell ref="O7:O8"/>
    <mergeCell ref="O9:O10"/>
    <mergeCell ref="O11:O12"/>
    <mergeCell ref="O13:O14"/>
    <mergeCell ref="O15:O16"/>
    <mergeCell ref="O17:O18"/>
    <mergeCell ref="A23:A24"/>
    <mergeCell ref="O23:O24"/>
    <mergeCell ref="N19:N20"/>
    <mergeCell ref="K23:K24"/>
    <mergeCell ref="O21:O22"/>
    <mergeCell ref="O19:O20"/>
    <mergeCell ref="H21:H22"/>
    <mergeCell ref="J21:J22"/>
    <mergeCell ref="A21:A22"/>
    <mergeCell ref="A19:A20"/>
  </mergeCells>
  <printOptions/>
  <pageMargins left="0.787401575" right="0.787401575" top="0.984251969" bottom="0.984251969" header="0.4921259845" footer="0.4921259845"/>
  <pageSetup horizontalDpi="180" verticalDpi="18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Eichler Ivo</cp:lastModifiedBy>
  <cp:lastPrinted>2009-09-21T18:23:02Z</cp:lastPrinted>
  <dcterms:created xsi:type="dcterms:W3CDTF">1998-07-05T11:58:42Z</dcterms:created>
  <dcterms:modified xsi:type="dcterms:W3CDTF">2009-10-07T08:54:21Z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-1516282425</vt:i4>
  </property>
  <property fmtid="{D5CDD505-2E9C-101B-9397-08002B2CF9AE}" pid="3" name="_EmailSubject">
    <vt:lpwstr>Žebříček ČPW J</vt:lpwstr>
  </property>
  <property fmtid="{D5CDD505-2E9C-101B-9397-08002B2CF9AE}" pid="4" name="_AuthorEmail">
    <vt:lpwstr>hkneblova@o2active.cz</vt:lpwstr>
  </property>
  <property fmtid="{D5CDD505-2E9C-101B-9397-08002B2CF9AE}" pid="5" name="_AuthorEmailDisplayName">
    <vt:lpwstr>Hana Kneblová</vt:lpwstr>
  </property>
  <property fmtid="{D5CDD505-2E9C-101B-9397-08002B2CF9AE}" pid="6" name="_ReviewingToolsShownOnce">
    <vt:lpwstr/>
  </property>
</Properties>
</file>