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46" windowWidth="10290" windowHeight="8055" tabRatio="608" activeTab="0"/>
  </bookViews>
  <sheets>
    <sheet name="MUŽI" sheetId="1" r:id="rId1"/>
    <sheet name="ŽENY" sheetId="2" r:id="rId2"/>
    <sheet name="VETERÁNI" sheetId="3" r:id="rId3"/>
    <sheet name="VETERÁNKY" sheetId="4" r:id="rId4"/>
    <sheet name="JUNIOŘI U23" sheetId="5" r:id="rId5"/>
    <sheet name="JUNIOŘI U19" sheetId="6" r:id="rId6"/>
    <sheet name="JUNIORKY U19" sheetId="7" r:id="rId7"/>
    <sheet name="JUNIORKY U23" sheetId="8" r:id="rId8"/>
  </sheets>
  <externalReferences>
    <externalReference r:id="rId11"/>
  </externalReferences>
  <definedNames>
    <definedName name="_xlnm.Print_Area" localSheetId="6">'JUNIORKY U19'!$A$1:$S$6</definedName>
    <definedName name="_xlnm.Print_Area" localSheetId="7">'JUNIORKY U23'!$A$1:$S$4</definedName>
    <definedName name="_xlnm.Print_Area" localSheetId="5">'JUNIOŘI U19'!$A$1:$S$10</definedName>
    <definedName name="_xlnm.Print_Area" localSheetId="4">'JUNIOŘI U23'!$A$1:$S$8</definedName>
    <definedName name="_xlnm.Print_Area" localSheetId="0">'MUŽI'!$A$1:$W$44</definedName>
    <definedName name="_xlnm.Print_Area" localSheetId="2">'VETERÁNI'!$A$1:$W$12</definedName>
    <definedName name="_xlnm.Print_Area" localSheetId="1">'ŽENY'!$A$1:$W$11</definedName>
  </definedNames>
  <calcPr fullCalcOnLoad="1"/>
</workbook>
</file>

<file path=xl/sharedStrings.xml><?xml version="1.0" encoding="utf-8"?>
<sst xmlns="http://schemas.openxmlformats.org/spreadsheetml/2006/main" count="722" uniqueCount="249">
  <si>
    <t>Pořadí</t>
  </si>
  <si>
    <t>Posádka</t>
  </si>
  <si>
    <t>Troja</t>
  </si>
  <si>
    <t>Trnávka</t>
  </si>
  <si>
    <t>sjezd</t>
  </si>
  <si>
    <t>slalom</t>
  </si>
  <si>
    <t>sprint</t>
  </si>
  <si>
    <t>SJEZD</t>
  </si>
  <si>
    <t>SLALOM</t>
  </si>
  <si>
    <t>SPRINT</t>
  </si>
  <si>
    <t>ČP</t>
  </si>
  <si>
    <t>5</t>
  </si>
  <si>
    <t>4</t>
  </si>
  <si>
    <t>rok</t>
  </si>
  <si>
    <t>1.</t>
  </si>
  <si>
    <t>2.</t>
  </si>
  <si>
    <t>Tro</t>
  </si>
  <si>
    <t>Trn</t>
  </si>
  <si>
    <t>reg. číslo
klubu</t>
  </si>
  <si>
    <t>Název
posádky</t>
  </si>
  <si>
    <t xml:space="preserve">počet 
členů
</t>
  </si>
  <si>
    <t>KAPPA B</t>
  </si>
  <si>
    <t>MB Bohouš a jeho parta</t>
  </si>
  <si>
    <t>RK Hodonín - 017</t>
  </si>
  <si>
    <t>Č. Vrbné</t>
  </si>
  <si>
    <t>Vrb</t>
  </si>
  <si>
    <t>109
178</t>
  </si>
  <si>
    <t>HANACE rafters Čudly</t>
  </si>
  <si>
    <t>Jiskra HB junioři</t>
  </si>
  <si>
    <t>TR ENVY juniorky</t>
  </si>
  <si>
    <t>Lip</t>
  </si>
  <si>
    <t>Lipno</t>
  </si>
  <si>
    <t>RUSEK TOMÁŠ
HNILICA MICHAL
TEJMAR TOMÁŠ
MACH TADEÁŠ</t>
  </si>
  <si>
    <t>82
82
83
83</t>
  </si>
  <si>
    <t>HÁJEK MARTIN
SVAČINA PAVEL
SVAČINA PETR
VÁVRA JAN</t>
  </si>
  <si>
    <t>64
73
73
76</t>
  </si>
  <si>
    <t>Zatím B</t>
  </si>
  <si>
    <t>RK Troja - Čoro</t>
  </si>
  <si>
    <t>93
91
93
94</t>
  </si>
  <si>
    <t>133
126</t>
  </si>
  <si>
    <t>JANOŠEK RADEK
MARTINKA ANTONÍN
MARTINKA TOMÁŠ
BLANÁŘ JINDŘICH 
CHRENKA VOJTĚCH</t>
  </si>
  <si>
    <t>91
93
93
93
91</t>
  </si>
  <si>
    <t>Let´s go</t>
  </si>
  <si>
    <t>98
96
99
98</t>
  </si>
  <si>
    <t>Vltava</t>
  </si>
  <si>
    <t>Sázava</t>
  </si>
  <si>
    <t>Vlt</t>
  </si>
  <si>
    <t>3.</t>
  </si>
  <si>
    <t>TR RM</t>
  </si>
  <si>
    <t>HANACE rafters A</t>
  </si>
  <si>
    <t>Panderos</t>
  </si>
  <si>
    <t>TR Hiko</t>
  </si>
  <si>
    <t xml:space="preserve">RK Troja </t>
  </si>
  <si>
    <t>Ježek Team</t>
  </si>
  <si>
    <t>Jiskra HB</t>
  </si>
  <si>
    <t>PRSI Team</t>
  </si>
  <si>
    <t>WWS Club</t>
  </si>
  <si>
    <t>HANACE rafters Zničehonix</t>
  </si>
  <si>
    <t>KNÖSEL WALTER
JANŮ PETR
MUSIL FILIP
KUNA JAN</t>
  </si>
  <si>
    <t>78
87
92
90</t>
  </si>
  <si>
    <t>Kaplice A</t>
  </si>
  <si>
    <t>MB Team</t>
  </si>
  <si>
    <t>IRAIN JIŘÍ
PROCHÁZKA MARTIN
KYSELA FRANTIŠEK
KOLÁTOR MICHAL</t>
  </si>
  <si>
    <t>55
78
80
79</t>
  </si>
  <si>
    <t>PR Team</t>
  </si>
  <si>
    <t>113
205
218</t>
  </si>
  <si>
    <t>113
132
205</t>
  </si>
  <si>
    <t>HANACE rafters REJNOCI</t>
  </si>
  <si>
    <t>HRT Team</t>
  </si>
  <si>
    <t>113
205</t>
  </si>
  <si>
    <t>TABAČÍK SLAVOMÍR
VLASÁK MICHAL
SUCHÁNEK MARTIN
DANĚK JAN</t>
  </si>
  <si>
    <t>65
71
79
65</t>
  </si>
  <si>
    <t>Hastraman</t>
  </si>
  <si>
    <t>KOCEK JAROSLAV
VALENTA JAN
KEŠNER IGOR
ČINČERA JIŘÍ</t>
  </si>
  <si>
    <t>62
63
77
43</t>
  </si>
  <si>
    <t>RK Hodonín - Letohrad</t>
  </si>
  <si>
    <t>147
222</t>
  </si>
  <si>
    <t>JANOŠEK RADEK
MARTINKA ANTONÍN
MARTINKA TOMÁŠ
BLANÁŘ JINDŘICH 
CHENKA VOJTĚCH</t>
  </si>
  <si>
    <t>TR Teva Tygříci</t>
  </si>
  <si>
    <t>PROCHÁZKOVÁ PAVLA
VALTROVÁ ZUZANA
BALATKOVÁ PETRA
VACÍKOVÁ KATEŘINA</t>
  </si>
  <si>
    <t>85
86
87
83</t>
  </si>
  <si>
    <t>95
99
96
95</t>
  </si>
  <si>
    <t>TR Veterán</t>
  </si>
  <si>
    <t>WWS Praha Veterán</t>
  </si>
  <si>
    <t>133
126
050</t>
  </si>
  <si>
    <t>Ježek Team Oldies</t>
  </si>
  <si>
    <t>HRT Veterán</t>
  </si>
  <si>
    <t>Zatím B veterán</t>
  </si>
  <si>
    <t>113
132
180</t>
  </si>
  <si>
    <t xml:space="preserve">RK Letohrad Kočičky </t>
  </si>
  <si>
    <t>74
68
52
74</t>
  </si>
  <si>
    <t>HALŠKOVÁ PETRA          
ŠEMBEROVÁ IVA 
PANENKOVÁ ALENA   
HODAČOVÁ MICHAELA</t>
  </si>
  <si>
    <t>TR MEATFLY HANACE</t>
  </si>
  <si>
    <t>VONDRÁČEK VOJTĚCH
HAVLÍČEK JIŘÍ
ŽÁK PETR
PROKOP JAN</t>
  </si>
  <si>
    <t>96
95
95
96</t>
  </si>
  <si>
    <t>RK Letohrad</t>
  </si>
  <si>
    <t>DUNDOVÁ IVA
KUČEROVÁ VERONIKA
BERÁNKOVÁ KATEŘINA 
VÍTOVCOVÁ NATÁLIE</t>
  </si>
  <si>
    <t>RK Letohrad B</t>
  </si>
  <si>
    <t>Sáz</t>
  </si>
  <si>
    <t>ŠEMBERA JIŘÍ
VLČEK JAN 
PŘIKRYL VOJTĚCH
CHRENKA VOJTĚCH
JANOŠEK RADEK</t>
  </si>
  <si>
    <t>91
91
96
91
91</t>
  </si>
  <si>
    <t xml:space="preserve">RK Letohrad </t>
  </si>
  <si>
    <t>99
99
02
97</t>
  </si>
  <si>
    <t>STEJSKALOVÁ VERONIIKA
ŠTURMOVÁ DOMINIKA
HRDLIČKOVÁ SESÍLIE
BĚŤÁK DAN</t>
  </si>
  <si>
    <t>ŠEDOVÁ MICHAELA
GRZNÁROVÁ MAGDA 
ČERMÁKOVÁ VERONIKA
POSPÍŠILOVÁ ZUZANA</t>
  </si>
  <si>
    <t>Piraně</t>
  </si>
  <si>
    <t>Vlastní cestou</t>
  </si>
  <si>
    <t>FOLK JAN
PATRIK NAVRÁTIL
MAREK BOHUSLAV
PATLEJCHOVÁ TEREZA</t>
  </si>
  <si>
    <t>99
99
01
00</t>
  </si>
  <si>
    <t>JEZINKY</t>
  </si>
  <si>
    <t>113
218</t>
  </si>
  <si>
    <t>PLAVJANIKOVÁ PETRA
MRÁZOVÁ RENÁTA
ZNAMENÁČKOVÁ ŠÁRKA
HÁJKOVÁ JAROSLAVA</t>
  </si>
  <si>
    <t>75
75
73
55</t>
  </si>
  <si>
    <t>LERNEROVÁ TEREZA
HAJZLEROVÁ PETRA
HANZLÍKOCÁ MICHAELA
VALÍKOVÁ RADKA
SCHNEIDEROVÁ LUCIE
HÁKOVÁ JITKA</t>
  </si>
  <si>
    <t>84
82
79
91
88
80</t>
  </si>
  <si>
    <t>6</t>
  </si>
  <si>
    <t xml:space="preserve">FOLTÝSOVÁ DENISA
BLANAŘOVÁ MARTINA
SOVÁKOVÁ LENKA
LIGURSKÁ BLANKA </t>
  </si>
  <si>
    <t>RK Troja - Matky</t>
  </si>
  <si>
    <t>126
178</t>
  </si>
  <si>
    <t>STONOVÁ ŠTĚPÁNKA
KLUGANOSTOVÁ MARTINA
PAVELCOVÁ LENKA
PÁŠOVÁ MARKÉTA</t>
  </si>
  <si>
    <t>75
78
80
79</t>
  </si>
  <si>
    <t>HÁJEK MARTIN
SVAČINA PAVEL
SVAČINA PETR
PROKS ZDENĚK
HÁJEK STANISLAV</t>
  </si>
  <si>
    <t>64
73
73
54
55</t>
  </si>
  <si>
    <t>73
60
55
47
53
71</t>
  </si>
  <si>
    <t>52
68
73
51
66</t>
  </si>
  <si>
    <t>RK Stan veterán</t>
  </si>
  <si>
    <t>113
142</t>
  </si>
  <si>
    <t>MATĚJKA ROMAN
BLUMA MICHAL
POLÁK LIBOR
SVĚTLÍK ZDENĚK
KŘIVÁNEK TOMÁŠ</t>
  </si>
  <si>
    <t>73
70
67
63
66</t>
  </si>
  <si>
    <t>RK Letohrad Koťátka</t>
  </si>
  <si>
    <t>STEJSKALOVÁ VERONIKA
URBANOVÁ ADÉLA
HRDLIČKOVÁ CECÍLIE
SVAČINOVÁ KATEŘINA</t>
  </si>
  <si>
    <t>99
98
02
98</t>
  </si>
  <si>
    <t>ROLENC ONDŘEJ
HALEŠ ANTONÍN
PAVLÍK RADEK
NOVÁK MARTIN
STRNAD JAROSLAV
MEDŘICKÝ LUDVÍK</t>
  </si>
  <si>
    <t>91
92
92
91
93
92</t>
  </si>
  <si>
    <t>KREJČÍ MARTIN
BĚŤÁK DANIEL
PECHÁČEK FILIP
KAČENA JIŘÍ
KYLAR ALEŠ</t>
  </si>
  <si>
    <t>02
97
96
99
97</t>
  </si>
  <si>
    <t>STEJSKALOVÁ VERONIKA
MAREK JAN
ŠLESINGR MICHAEL
HRDLIČKOVÁ CECÍLIE
KAČENA JIŘÍ
MORAVEC JAKUB</t>
  </si>
  <si>
    <t>96
98
00
96
96
99</t>
  </si>
  <si>
    <t>DANĚK ALEŠ
ŠŤASTNÝ JAN
ROLENC ONDŘEJ
KEJKLÍČEK TOMÁŠ
HAVLÍČEK JAN
PINKAVA ONDŘEJ</t>
  </si>
  <si>
    <t>79
70
91
80
81
..</t>
  </si>
  <si>
    <t>PEŠKA LIBOR
CUC MICHAL
NOVÁK MARTIN
HALEŠ TONDA
FOUKAL PAVEL</t>
  </si>
  <si>
    <t>87
77
91
92
87</t>
  </si>
  <si>
    <t>HANULIAK JAN
HRIC MICHAL
LISICKÝ DAVID
KABRHEL VÁCLAV
POSPÍŠIL JAROSLAV</t>
  </si>
  <si>
    <t>84
73
81
83
..</t>
  </si>
  <si>
    <t>LERNER LUDĚK
ŠROGL MICHAL
KLIMENT DAVID 
PANENKA ONDŘEJ
URBAN VÁCLAV</t>
  </si>
  <si>
    <t>60
72
78
78
53</t>
  </si>
  <si>
    <t>ŠEMBERA JIŘÍ
VLČEK JAN 
PŘIKRYL VOJTĚCH
JANOŠEK RADEK
CHRENKA RADEK</t>
  </si>
  <si>
    <t>MATĚJKA ROMAN
BLUMA MICHAL
SVĚTLÍK ZDENĚK
MRÁZ PAVEL
KŘIVÁNEK TOMÁŠ
PÁŠA JIŘÍ</t>
  </si>
  <si>
    <t>73
70
63
76
66
78</t>
  </si>
  <si>
    <t xml:space="preserve">Fortuna Kolín </t>
  </si>
  <si>
    <t>TR HŽ</t>
  </si>
  <si>
    <t>VYBÍRAL MARTIN
SLAVOTÍNEK JOSEF
GREMLICA MARTIN
GORLICH ZDENĚK</t>
  </si>
  <si>
    <t>70
66
80
75</t>
  </si>
  <si>
    <t>KAPPA</t>
  </si>
  <si>
    <t xml:space="preserve">KUDĚJ VIKTOR
OTRUBA LUKÁŠ
FIALA MICHAL
HÁJEK FILIP </t>
  </si>
  <si>
    <t>63
64
62
68</t>
  </si>
  <si>
    <t>4OH</t>
  </si>
  <si>
    <t>CHUDĚJ ZDENĚK
VÍCHA LUBOMÍR
KRISTEK ALEŠ
DAVID PETR</t>
  </si>
  <si>
    <t>75
82
92
87</t>
  </si>
  <si>
    <t>TRITON</t>
  </si>
  <si>
    <t>KMOŠŤÁK SVATOMÍR
ŠPAČEK JIŘÍ
HADARIČ CTIBOR
DUŠÁTKO FRANTIŠEK
LANGER TOMÁŠ
COUFAL HYNEK</t>
  </si>
  <si>
    <t>50
74
73
73
61
68</t>
  </si>
  <si>
    <t>Katamarán X.K.</t>
  </si>
  <si>
    <t xml:space="preserve">KLUGANOST VÍT
PANENKA ONDŘEJ
PECHÁČEK TOMÁŠ
PECHÁČEK MICHAL </t>
  </si>
  <si>
    <t>77
80
74
76</t>
  </si>
  <si>
    <t>MANAGER team</t>
  </si>
  <si>
    <t>PROKS ZDENĚK
KREJČÍ JINDŘICH
LÁCHA ONDRA
HÁJEK STANISLAV</t>
  </si>
  <si>
    <t>54
71
83
55</t>
  </si>
  <si>
    <t>PUTZR PETR
PUTZER PAVEL
BAUEROVÁ LENKA
VEBER JAN
BOČEK ZDENĚK</t>
  </si>
  <si>
    <t>66
67
84
71
75</t>
  </si>
  <si>
    <t>Campus Turnov</t>
  </si>
  <si>
    <t xml:space="preserve">JAROLÍMEK OTTA
MATĚJEC JIŘÍ
VÁLEK JIŘÍ
KOZDERKA PAVEL </t>
  </si>
  <si>
    <t>61
68
81
85</t>
  </si>
  <si>
    <t>BENEDA MICHAL
MUSIL DAVID
FILIP MILOSLAV
RIBKA JIRKA
TRESCHER JAN</t>
  </si>
  <si>
    <t>88
96
88
87
88</t>
  </si>
  <si>
    <t>Katamarán V.K.</t>
  </si>
  <si>
    <t xml:space="preserve">BARTOŠ JIŘÍ
BARTOŠ VÍT
BRZOBOHATÝ DAVID
HOUSA ALEŠ </t>
  </si>
  <si>
    <t>75
79
79
78</t>
  </si>
  <si>
    <t>TRAGÉD</t>
  </si>
  <si>
    <t>KLAUSNER FILIP
REISCHIG JIŘÍ
KEDRŠT JAN
TUČEK MILAN
JOHN FILIP</t>
  </si>
  <si>
    <t>75
76
49
48
76</t>
  </si>
  <si>
    <t>KOCEK JAROSLAV
VALENTA JAN
KEŠNER IGOR
ČINČERA JIŘÍ
TAJER MICHAL</t>
  </si>
  <si>
    <t>62
63
77
43
87</t>
  </si>
  <si>
    <t>CHEBÁCI</t>
  </si>
  <si>
    <t>DOLEJŠ PETR
DOLEJŠ MARTIN
PROCHÁZKA PETR
BOHM DAVID
URBÁNEK ZDENĚK</t>
  </si>
  <si>
    <t>74
80
82
77
85</t>
  </si>
  <si>
    <t>Raft Team Jeseník</t>
  </si>
  <si>
    <t>RADĚJ ALEŠ
POSPÍŠIL MOJMÍR
SEDLÁČEK MARTIN
JANIS JANÍČEK</t>
  </si>
  <si>
    <t>72
55
83
75</t>
  </si>
  <si>
    <t>Katamarán P.K.</t>
  </si>
  <si>
    <t>ŠTOCHL JAKUB
SÝKORA JAN
HUCL RADIM
SÝKORA ONDŘEJ
ČIČÁK MONISLAV</t>
  </si>
  <si>
    <t>78
75
74
78
85</t>
  </si>
  <si>
    <t>ŠŤASTNÝ JAN
HÁJSKÝ STANISLAV
VRBA JIŘÍ
BOZDĚCH ZDENĚK
KASAL TOMÁŠ
NETOPIL ZBYNĚK
HRIC MICHAL</t>
  </si>
  <si>
    <t>70
??
66
54
73
60
73</t>
  </si>
  <si>
    <t>ŠROGL MICHAL
LERNER LUDĚK
IRAIN JIŘÍ
PANENKA PETR
URBAN VÁCLAV
ZNAMENÁČEK MILAN</t>
  </si>
  <si>
    <t>POLÁK LIBOR
PROKS ZDENĚK
KREJČÍ JINDŘICH
HÁJEK FILIP
PLAČEK VÍT</t>
  </si>
  <si>
    <t>67
54
71
68
66</t>
  </si>
  <si>
    <t>129</t>
  </si>
  <si>
    <t>KMOŠŤÁK SVATOMÍR
ŠPAČEK JIŘÍ
HADARIČ CTIBOR
DUŠÁTKO FRANTIŠEK</t>
  </si>
  <si>
    <t>50
74
73
73</t>
  </si>
  <si>
    <t>RK TROJA VETERAN</t>
  </si>
  <si>
    <t>126   166</t>
  </si>
  <si>
    <t>PANENKA PETR                     KEDRŠT JAN                           TUČEK MILAN                    PRAUSE ALEŠ</t>
  </si>
  <si>
    <t>47  49  48  55</t>
  </si>
  <si>
    <t>PINKAVOVÁ MARTA
SOSVOROVÁ LUCIE
KULDANOVÁ MICHAELA
BERÁNKOVÁ BÁRA
PANENKOVÁ ALENA
STONOVÁ ŠTĚPÁNKA</t>
  </si>
  <si>
    <t>86
84
74
92
52
75</t>
  </si>
  <si>
    <t>PROKS JAKUB
PRAŽAN MILAN
SEHNAL ŠTĚPÁN
VLČNOVSKÝ VILÉM
PÁŠA JIŘÍ
ČIHÁK MILOŠ</t>
  </si>
  <si>
    <t>84
81
85
94
78
79</t>
  </si>
  <si>
    <t>KRECHLER MIROSLAV
TOMEK PETR
ŠIMÁNEK ROBERT
DOLEŽAL VILÉM
GRYC TOMÁŠ
BENHÁK JIŘÍ</t>
  </si>
  <si>
    <t>IRAIN JIŘÍ
ŘÍHA JAN
ŠANTORA JAN
PAVLÍK RADEK
ZNAMENÁČEK MILAN
LERNEROVÁ TEREZA</t>
  </si>
  <si>
    <t>81
87
83
92
71
83</t>
  </si>
  <si>
    <t>SVĚTLÍK ZDENĚK
UHLÍŘ ZDENĚK
HORNÍK ZDENĚK 
KLVAŇ MICHAL
SAIKO TOMÁŠ</t>
  </si>
  <si>
    <t>73
60
84
60
86</t>
  </si>
  <si>
    <t>180
178</t>
  </si>
  <si>
    <t>155
126
178</t>
  </si>
  <si>
    <t>88
90
90
88
94</t>
  </si>
  <si>
    <t>ČERNÝ MICHAL
HAVLÍČEK JIŘÍ
ŽÁK PETR
PROKOP JAN
VONDRÁČEK VOJTĚCH</t>
  </si>
  <si>
    <t>94
95
95
96
96</t>
  </si>
  <si>
    <t>POLÁK LIBOR
FALC JAN
RŮŽIČKA VÁCLAV
PLAVJANÍKOVÁ PETRA
PLAČEK VÍT
MRÁZ PAVEL</t>
  </si>
  <si>
    <t>67
76
80
??
66
76</t>
  </si>
  <si>
    <t>Berušky</t>
  </si>
  <si>
    <t>PLAŠILOVÁ KRISTÝNA
KOCMAN ROMAN
STARCOVÁ DANA
PLAŠILOVÁ MARTINA</t>
  </si>
  <si>
    <t>83
85
81
85</t>
  </si>
  <si>
    <t>KVS SANDBERK KOLÍN</t>
  </si>
  <si>
    <t>072</t>
  </si>
  <si>
    <t>HAVELKA DAVID
PILC LUKÁŠ
VILÍM JAN
TRNKA DAVID</t>
  </si>
  <si>
    <t>87
91
87
81</t>
  </si>
  <si>
    <t>PLAŠILOVÁ KRISTÝNA
CHLUPÁČOVÁ VLAĎKA
STARCOVÁ DANA
PLAŠILOVÁ MARTINA</t>
  </si>
  <si>
    <t>83
65
81
85</t>
  </si>
  <si>
    <t>52
68
73
51
66
56</t>
  </si>
  <si>
    <t>Hastrman</t>
  </si>
  <si>
    <t>VALENTA JAN
KOCEK JAROSLAV
ČINČERA PAVEL
ČINČERA JIŘÍ</t>
  </si>
  <si>
    <t>62
63
69
43</t>
  </si>
  <si>
    <t>HENEŠ JOSEF
TARABA JAN
FOLTÁN JAKUB
Odvárková Renata
KRATOCHVÍL ROMAN</t>
  </si>
  <si>
    <t>95
95
97
93
95</t>
  </si>
  <si>
    <t>MAREK JAN
ŠLESINGR MICHAEL
VAŘEKA JAN
MORAVEC JAKUB</t>
  </si>
  <si>
    <t>98
00
96
99</t>
  </si>
  <si>
    <t>Zdechliny</t>
  </si>
  <si>
    <t>FOLK JAN
NAVRÁTIL PATRIK
BOHUSLAV MAREK
ŠEDOVÁ MICHAELA</t>
  </si>
  <si>
    <t>99
99
01
98</t>
  </si>
  <si>
    <t>RK Letohrad B 2</t>
  </si>
  <si>
    <t>PROKS JAKUB
PRAŽAN MILAN
SEHNAL ŠTĚPÁN
TOMEK LUKÁŠ</t>
  </si>
  <si>
    <t>84
81
85
87</t>
  </si>
  <si>
    <t>HNULÍK MICHAL
VONDRÁČEK VÍT
ŠTĚPÁNEK VOJTĚCH
ŠTĚPÁNEK MATĚJ
ČERNÝ MICHAL
ŽÁK PETR</t>
  </si>
  <si>
    <t>Hastraman B</t>
  </si>
  <si>
    <t>TAJER MICHAL
JACOŠ PAVEL
TRMAL JAKUB
KUBÁT JIŘÍ</t>
  </si>
  <si>
    <t>62
88
90
88</t>
  </si>
  <si>
    <t>KREJČÍ MARTIN
BĚŤÁK DANIEL
PECHÁČEK FILIP
KYLAR ALEŠ
KAČENA JIŘÍ</t>
  </si>
  <si>
    <t>02
97
96
97
97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</si>
</sst>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dd/mm/yy"/>
    <numFmt numFmtId="166" formatCode="0_ ;[Red]\-0\ "/>
    <numFmt numFmtId="167" formatCode="h:mm:ss.0"/>
    <numFmt numFmtId="168" formatCode="hh:mm:ss.00"/>
    <numFmt numFmtId="169" formatCode="h:mm:ss.00"/>
    <numFmt numFmtId="170" formatCode="mm:ss.00"/>
    <numFmt numFmtId="171" formatCode="[$-405]d\.\ mmmm\ yyyy"/>
    <numFmt numFmtId="172" formatCode="mmm/yyyy"/>
    <numFmt numFmtId="173" formatCode="hh:mm:ss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</numFmts>
  <fonts count="55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56"/>
      <name val="Times New Roman"/>
      <family val="1"/>
    </font>
    <font>
      <sz val="10"/>
      <name val="Arial CE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1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81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5" fillId="0" borderId="0">
      <alignment/>
      <protection/>
    </xf>
    <xf numFmtId="0" fontId="1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8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11" fillId="23" borderId="6" applyNumberFormat="0" applyFont="0" applyAlignment="0" applyProtection="0"/>
    <xf numFmtId="9" fontId="11" fillId="0" borderId="0" applyFont="0" applyFill="0" applyBorder="0" applyAlignment="0" applyProtection="0"/>
    <xf numFmtId="0" fontId="48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8" fillId="0" borderId="14" xfId="64" applyNumberFormat="1" applyFont="1" applyFill="1" applyBorder="1" applyAlignment="1">
      <alignment horizontal="center" vertical="center" wrapText="1"/>
      <protection/>
    </xf>
    <xf numFmtId="166" fontId="6" fillId="0" borderId="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49" fontId="8" fillId="33" borderId="22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>
      <alignment horizontal="center" vertical="center"/>
    </xf>
    <xf numFmtId="1" fontId="8" fillId="0" borderId="20" xfId="64" applyNumberFormat="1" applyFont="1" applyFill="1" applyBorder="1" applyAlignment="1">
      <alignment horizontal="center" vertical="center" wrapText="1"/>
      <protection/>
    </xf>
    <xf numFmtId="1" fontId="8" fillId="0" borderId="22" xfId="64" applyNumberFormat="1" applyFont="1" applyFill="1" applyBorder="1" applyAlignment="1">
      <alignment horizontal="center" vertical="center" wrapText="1"/>
      <protection/>
    </xf>
    <xf numFmtId="165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165" fontId="7" fillId="0" borderId="16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166" fontId="8" fillId="0" borderId="19" xfId="0" applyNumberFormat="1" applyFont="1" applyFill="1" applyBorder="1" applyAlignment="1">
      <alignment horizontal="center" vertical="center"/>
    </xf>
    <xf numFmtId="166" fontId="8" fillId="0" borderId="2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6" fontId="8" fillId="0" borderId="0" xfId="0" applyNumberFormat="1" applyFont="1" applyFill="1" applyAlignment="1">
      <alignment vertical="center"/>
    </xf>
    <xf numFmtId="0" fontId="20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166" fontId="8" fillId="0" borderId="18" xfId="0" applyNumberFormat="1" applyFont="1" applyFill="1" applyBorder="1" applyAlignment="1">
      <alignment horizontal="center" vertical="center"/>
    </xf>
    <xf numFmtId="166" fontId="8" fillId="0" borderId="14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left" vertical="center" wrapText="1"/>
    </xf>
    <xf numFmtId="166" fontId="8" fillId="0" borderId="21" xfId="0" applyNumberFormat="1" applyFont="1" applyFill="1" applyBorder="1" applyAlignment="1">
      <alignment horizontal="center" vertical="center"/>
    </xf>
    <xf numFmtId="166" fontId="8" fillId="0" borderId="2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166" fontId="6" fillId="0" borderId="17" xfId="0" applyNumberFormat="1" applyFont="1" applyFill="1" applyBorder="1" applyAlignment="1">
      <alignment horizontal="center" vertical="center"/>
    </xf>
    <xf numFmtId="166" fontId="21" fillId="0" borderId="17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 wrapText="1"/>
    </xf>
    <xf numFmtId="166" fontId="6" fillId="34" borderId="28" xfId="0" applyNumberFormat="1" applyFont="1" applyFill="1" applyBorder="1" applyAlignment="1">
      <alignment horizontal="center" vertical="center"/>
    </xf>
    <xf numFmtId="166" fontId="6" fillId="34" borderId="29" xfId="0" applyNumberFormat="1" applyFont="1" applyFill="1" applyBorder="1" applyAlignment="1">
      <alignment horizontal="center" vertical="center"/>
    </xf>
    <xf numFmtId="49" fontId="8" fillId="33" borderId="2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49" fontId="8" fillId="36" borderId="14" xfId="0" applyNumberFormat="1" applyFont="1" applyFill="1" applyBorder="1" applyAlignment="1">
      <alignment horizontal="center" vertical="center"/>
    </xf>
    <xf numFmtId="165" fontId="7" fillId="0" borderId="31" xfId="0" applyNumberFormat="1" applyFont="1" applyFill="1" applyBorder="1" applyAlignment="1">
      <alignment horizontal="center" vertical="center"/>
    </xf>
    <xf numFmtId="165" fontId="7" fillId="0" borderId="32" xfId="0" applyNumberFormat="1" applyFont="1" applyFill="1" applyBorder="1" applyAlignment="1">
      <alignment horizontal="center" vertical="center"/>
    </xf>
    <xf numFmtId="165" fontId="7" fillId="0" borderId="33" xfId="0" applyNumberFormat="1" applyFont="1" applyFill="1" applyBorder="1" applyAlignment="1">
      <alignment horizontal="center" vertical="center"/>
    </xf>
    <xf numFmtId="166" fontId="6" fillId="34" borderId="34" xfId="0" applyNumberFormat="1" applyFont="1" applyFill="1" applyBorder="1" applyAlignment="1">
      <alignment horizontal="center" vertical="center"/>
    </xf>
    <xf numFmtId="166" fontId="8" fillId="0" borderId="35" xfId="0" applyNumberFormat="1" applyFont="1" applyFill="1" applyBorder="1" applyAlignment="1">
      <alignment horizontal="center" vertical="center"/>
    </xf>
    <xf numFmtId="166" fontId="8" fillId="0" borderId="36" xfId="0" applyNumberFormat="1" applyFont="1" applyFill="1" applyBorder="1" applyAlignment="1">
      <alignment horizontal="center" vertical="center"/>
    </xf>
    <xf numFmtId="166" fontId="8" fillId="0" borderId="37" xfId="0" applyNumberFormat="1" applyFont="1" applyFill="1" applyBorder="1" applyAlignment="1">
      <alignment horizontal="center" vertical="center"/>
    </xf>
    <xf numFmtId="166" fontId="6" fillId="34" borderId="38" xfId="0" applyNumberFormat="1" applyFont="1" applyFill="1" applyBorder="1" applyAlignment="1">
      <alignment horizontal="center" vertical="center"/>
    </xf>
    <xf numFmtId="166" fontId="6" fillId="34" borderId="39" xfId="0" applyNumberFormat="1" applyFont="1" applyFill="1" applyBorder="1" applyAlignment="1">
      <alignment horizontal="center" vertical="center"/>
    </xf>
    <xf numFmtId="166" fontId="6" fillId="34" borderId="40" xfId="0" applyNumberFormat="1" applyFont="1" applyFill="1" applyBorder="1" applyAlignment="1">
      <alignment horizontal="center" vertical="center"/>
    </xf>
    <xf numFmtId="49" fontId="8" fillId="37" borderId="22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65" fontId="7" fillId="0" borderId="31" xfId="0" applyNumberFormat="1" applyFont="1" applyBorder="1" applyAlignment="1">
      <alignment horizontal="center" vertical="center"/>
    </xf>
    <xf numFmtId="165" fontId="7" fillId="0" borderId="41" xfId="0" applyNumberFormat="1" applyFont="1" applyFill="1" applyBorder="1" applyAlignment="1">
      <alignment horizontal="center" vertical="center"/>
    </xf>
    <xf numFmtId="165" fontId="7" fillId="0" borderId="42" xfId="0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49" fontId="8" fillId="33" borderId="47" xfId="0" applyNumberFormat="1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 wrapText="1"/>
    </xf>
    <xf numFmtId="1" fontId="8" fillId="0" borderId="47" xfId="0" applyNumberFormat="1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left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/>
    </xf>
    <xf numFmtId="1" fontId="8" fillId="0" borderId="47" xfId="64" applyNumberFormat="1" applyFont="1" applyFill="1" applyBorder="1" applyAlignment="1">
      <alignment horizontal="center" vertical="center" wrapText="1"/>
      <protection/>
    </xf>
    <xf numFmtId="0" fontId="8" fillId="0" borderId="47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166" fontId="8" fillId="0" borderId="46" xfId="0" applyNumberFormat="1" applyFont="1" applyFill="1" applyBorder="1" applyAlignment="1">
      <alignment horizontal="center" vertical="center"/>
    </xf>
    <xf numFmtId="166" fontId="8" fillId="0" borderId="47" xfId="0" applyNumberFormat="1" applyFont="1" applyFill="1" applyBorder="1" applyAlignment="1">
      <alignment horizontal="center" vertical="center"/>
    </xf>
    <xf numFmtId="166" fontId="8" fillId="0" borderId="50" xfId="0" applyNumberFormat="1" applyFont="1" applyFill="1" applyBorder="1" applyAlignment="1">
      <alignment horizontal="center" vertical="center"/>
    </xf>
    <xf numFmtId="166" fontId="6" fillId="34" borderId="51" xfId="0" applyNumberFormat="1" applyFont="1" applyFill="1" applyBorder="1" applyAlignment="1">
      <alignment horizontal="center" vertical="center"/>
    </xf>
    <xf numFmtId="166" fontId="6" fillId="34" borderId="52" xfId="0" applyNumberFormat="1" applyFont="1" applyFill="1" applyBorder="1" applyAlignment="1">
      <alignment horizontal="center" vertical="center"/>
    </xf>
    <xf numFmtId="166" fontId="6" fillId="34" borderId="5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6" fontId="8" fillId="0" borderId="23" xfId="0" applyNumberFormat="1" applyFont="1" applyFill="1" applyBorder="1" applyAlignment="1">
      <alignment horizontal="center" vertical="center"/>
    </xf>
    <xf numFmtId="166" fontId="8" fillId="0" borderId="24" xfId="0" applyNumberFormat="1" applyFont="1" applyFill="1" applyBorder="1" applyAlignment="1">
      <alignment horizontal="center" vertical="center"/>
    </xf>
    <xf numFmtId="166" fontId="6" fillId="34" borderId="54" xfId="0" applyNumberFormat="1" applyFont="1" applyFill="1" applyBorder="1" applyAlignment="1">
      <alignment horizontal="center" vertical="center"/>
    </xf>
    <xf numFmtId="166" fontId="8" fillId="0" borderId="15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49" fontId="8" fillId="38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15" xfId="0" applyNumberFormat="1" applyFont="1" applyFill="1" applyBorder="1" applyAlignment="1">
      <alignment horizontal="center" vertical="center"/>
    </xf>
    <xf numFmtId="166" fontId="6" fillId="34" borderId="24" xfId="0" applyNumberFormat="1" applyFont="1" applyFill="1" applyBorder="1" applyAlignment="1">
      <alignment horizontal="center" vertical="center"/>
    </xf>
    <xf numFmtId="49" fontId="8" fillId="38" borderId="20" xfId="0" applyNumberFormat="1" applyFont="1" applyFill="1" applyBorder="1" applyAlignment="1">
      <alignment horizontal="center" vertical="center"/>
    </xf>
    <xf numFmtId="49" fontId="8" fillId="37" borderId="1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0" xfId="48"/>
    <cellStyle name="normální 11" xfId="49"/>
    <cellStyle name="normální 12" xfId="50"/>
    <cellStyle name="normální 13" xfId="51"/>
    <cellStyle name="normální 14" xfId="52"/>
    <cellStyle name="normální 15" xfId="53"/>
    <cellStyle name="normální 16" xfId="54"/>
    <cellStyle name="Normální 17" xfId="55"/>
    <cellStyle name="normální 2" xfId="56"/>
    <cellStyle name="normální 3" xfId="57"/>
    <cellStyle name="normální 4" xfId="58"/>
    <cellStyle name="normální 5" xfId="59"/>
    <cellStyle name="normální 6" xfId="60"/>
    <cellStyle name="normální 7" xfId="61"/>
    <cellStyle name="normální 8" xfId="62"/>
    <cellStyle name="normální 9" xfId="63"/>
    <cellStyle name="normální_STARTOVKA R4 KAMENICE 2004" xfId="64"/>
    <cellStyle name="Poznámka" xfId="65"/>
    <cellStyle name="Percent" xfId="66"/>
    <cellStyle name="Propojená buňka" xfId="67"/>
    <cellStyle name="Followed Hyperlink" xfId="68"/>
    <cellStyle name="Správ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Libor%20Pe&#353;ka\Dokumenty\RAFTY%20&#352;ampus\SVo&#268;R%20-%20&#352;ampus\PO&#268;T&#193;&#344;\2008\kone&#269;n&#253;%20stav%202008\RaftyCP_zaverec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ŽI ČP R4"/>
      <sheetName val="ŽENY ČP R4"/>
      <sheetName val="VETERÁNI ČP R4"/>
      <sheetName val="JUNIOŘI ČP R4"/>
      <sheetName val="RaftyCP_zaverecne"/>
    </sheetNames>
    <definedNames>
      <definedName name="Makro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CM44"/>
  <sheetViews>
    <sheetView tabSelected="1"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7109375" style="1" bestFit="1" customWidth="1"/>
    <col min="2" max="2" width="5.28125" style="18" bestFit="1" customWidth="1"/>
    <col min="3" max="3" width="21.421875" style="60" customWidth="1"/>
    <col min="4" max="4" width="5.57421875" style="61" customWidth="1"/>
    <col min="5" max="5" width="19.8515625" style="62" customWidth="1"/>
    <col min="6" max="6" width="3.8515625" style="63" bestFit="1" customWidth="1"/>
    <col min="7" max="8" width="8.7109375" style="7" customWidth="1"/>
    <col min="9" max="14" width="8.421875" style="8" customWidth="1"/>
    <col min="15" max="15" width="8.421875" style="7" customWidth="1"/>
    <col min="16" max="17" width="8.7109375" style="7" customWidth="1"/>
    <col min="18" max="18" width="8.421875" style="7" customWidth="1"/>
    <col min="19" max="19" width="9.140625" style="45" customWidth="1"/>
    <col min="20" max="20" width="7.8515625" style="9" bestFit="1" customWidth="1"/>
    <col min="21" max="21" width="8.7109375" style="9" customWidth="1"/>
    <col min="22" max="22" width="7.7109375" style="9" bestFit="1" customWidth="1"/>
    <col min="23" max="23" width="8.421875" style="37" bestFit="1" customWidth="1"/>
    <col min="24" max="24" width="8.7109375" style="37" customWidth="1"/>
    <col min="25" max="26" width="9.28125" style="48" customWidth="1"/>
    <col min="27" max="28" width="4.57421875" style="9" bestFit="1" customWidth="1"/>
    <col min="29" max="29" width="4.7109375" style="9" bestFit="1" customWidth="1"/>
    <col min="30" max="30" width="4.7109375" style="9" customWidth="1"/>
    <col min="31" max="32" width="3.57421875" style="9" bestFit="1" customWidth="1"/>
    <col min="33" max="33" width="3.57421875" style="9" customWidth="1"/>
    <col min="34" max="34" width="5.421875" style="66" bestFit="1" customWidth="1"/>
    <col min="35" max="36" width="4.57421875" style="9" bestFit="1" customWidth="1"/>
    <col min="37" max="37" width="4.57421875" style="9" customWidth="1"/>
    <col min="38" max="38" width="4.7109375" style="9" bestFit="1" customWidth="1"/>
    <col min="39" max="40" width="3.57421875" style="9" bestFit="1" customWidth="1"/>
    <col min="41" max="41" width="3.57421875" style="9" customWidth="1"/>
    <col min="42" max="42" width="5.421875" style="66" bestFit="1" customWidth="1"/>
    <col min="43" max="44" width="4.57421875" style="9" bestFit="1" customWidth="1"/>
    <col min="45" max="45" width="4.57421875" style="9" customWidth="1"/>
    <col min="46" max="46" width="4.7109375" style="9" bestFit="1" customWidth="1"/>
    <col min="47" max="48" width="3.57421875" style="9" bestFit="1" customWidth="1"/>
    <col min="49" max="49" width="3.57421875" style="9" customWidth="1"/>
    <col min="50" max="50" width="5.421875" style="66" bestFit="1" customWidth="1"/>
    <col min="51" max="80" width="9.28125" style="48" customWidth="1"/>
    <col min="81" max="81" width="11.7109375" style="48" bestFit="1" customWidth="1"/>
    <col min="82" max="91" width="9.28125" style="48" customWidth="1"/>
    <col min="92" max="151" width="9.28125" style="36" customWidth="1"/>
    <col min="152" max="16384" width="9.140625" style="36" customWidth="1"/>
  </cols>
  <sheetData>
    <row r="1" spans="1:91" s="1" customFormat="1" ht="12.75">
      <c r="A1" s="3" t="s">
        <v>0</v>
      </c>
      <c r="B1" s="136" t="s">
        <v>20</v>
      </c>
      <c r="C1" s="136" t="s">
        <v>19</v>
      </c>
      <c r="D1" s="141" t="s">
        <v>18</v>
      </c>
      <c r="E1" s="136" t="s">
        <v>1</v>
      </c>
      <c r="F1" s="144" t="s">
        <v>13</v>
      </c>
      <c r="G1" s="39" t="s">
        <v>44</v>
      </c>
      <c r="H1" s="5" t="s">
        <v>44</v>
      </c>
      <c r="I1" s="5" t="s">
        <v>2</v>
      </c>
      <c r="J1" s="5" t="s">
        <v>2</v>
      </c>
      <c r="K1" s="5" t="s">
        <v>3</v>
      </c>
      <c r="L1" s="5" t="s">
        <v>3</v>
      </c>
      <c r="M1" s="5" t="s">
        <v>3</v>
      </c>
      <c r="N1" s="5" t="s">
        <v>3</v>
      </c>
      <c r="O1" s="5" t="s">
        <v>24</v>
      </c>
      <c r="P1" s="5" t="s">
        <v>24</v>
      </c>
      <c r="Q1" s="5" t="s">
        <v>31</v>
      </c>
      <c r="R1" s="72" t="s">
        <v>31</v>
      </c>
      <c r="S1" s="18"/>
      <c r="T1" s="38" t="s">
        <v>7</v>
      </c>
      <c r="U1" s="39" t="s">
        <v>8</v>
      </c>
      <c r="V1" s="40" t="s">
        <v>9</v>
      </c>
      <c r="W1" s="68"/>
      <c r="X1" s="11"/>
      <c r="Y1" s="18"/>
      <c r="Z1" s="18"/>
      <c r="AA1" s="135" t="s">
        <v>7</v>
      </c>
      <c r="AB1" s="135"/>
      <c r="AC1" s="135"/>
      <c r="AD1" s="135"/>
      <c r="AE1" s="135"/>
      <c r="AF1" s="135"/>
      <c r="AG1" s="135"/>
      <c r="AH1" s="135"/>
      <c r="AI1" s="135" t="s">
        <v>8</v>
      </c>
      <c r="AJ1" s="135"/>
      <c r="AK1" s="135"/>
      <c r="AL1" s="135"/>
      <c r="AM1" s="135"/>
      <c r="AN1" s="135"/>
      <c r="AO1" s="135"/>
      <c r="AP1" s="135"/>
      <c r="AQ1" s="135" t="s">
        <v>9</v>
      </c>
      <c r="AR1" s="135"/>
      <c r="AS1" s="135"/>
      <c r="AT1" s="135"/>
      <c r="AU1" s="135"/>
      <c r="AV1" s="135"/>
      <c r="AW1" s="135"/>
      <c r="AX1" s="135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</row>
    <row r="2" spans="1:91" s="1" customFormat="1" ht="12.75">
      <c r="A2" s="4"/>
      <c r="B2" s="137"/>
      <c r="C2" s="139"/>
      <c r="D2" s="142"/>
      <c r="E2" s="139"/>
      <c r="F2" s="145"/>
      <c r="G2" s="100" t="s">
        <v>4</v>
      </c>
      <c r="H2" s="2" t="s">
        <v>4</v>
      </c>
      <c r="I2" s="2" t="s">
        <v>5</v>
      </c>
      <c r="J2" s="2" t="s">
        <v>6</v>
      </c>
      <c r="K2" s="2" t="s">
        <v>5</v>
      </c>
      <c r="L2" s="2" t="s">
        <v>6</v>
      </c>
      <c r="M2" s="71" t="s">
        <v>5</v>
      </c>
      <c r="N2" s="71" t="s">
        <v>6</v>
      </c>
      <c r="O2" s="2" t="s">
        <v>5</v>
      </c>
      <c r="P2" s="2" t="s">
        <v>6</v>
      </c>
      <c r="Q2" s="2" t="s">
        <v>4</v>
      </c>
      <c r="R2" s="86" t="s">
        <v>4</v>
      </c>
      <c r="S2" s="18"/>
      <c r="T2" s="14" t="s">
        <v>10</v>
      </c>
      <c r="U2" s="13" t="s">
        <v>10</v>
      </c>
      <c r="V2" s="20" t="s">
        <v>10</v>
      </c>
      <c r="W2" s="69" t="s">
        <v>10</v>
      </c>
      <c r="X2" s="11"/>
      <c r="Y2" s="18"/>
      <c r="Z2" s="18"/>
      <c r="AA2" s="15" t="s">
        <v>46</v>
      </c>
      <c r="AB2" s="15" t="s">
        <v>46</v>
      </c>
      <c r="AC2" s="15" t="s">
        <v>30</v>
      </c>
      <c r="AD2" s="15" t="s">
        <v>30</v>
      </c>
      <c r="AE2" s="15" t="s">
        <v>14</v>
      </c>
      <c r="AF2" s="15" t="s">
        <v>15</v>
      </c>
      <c r="AG2" s="15" t="s">
        <v>47</v>
      </c>
      <c r="AH2" s="15" t="s">
        <v>10</v>
      </c>
      <c r="AI2" s="15" t="s">
        <v>16</v>
      </c>
      <c r="AJ2" s="15" t="s">
        <v>17</v>
      </c>
      <c r="AK2" s="15" t="s">
        <v>17</v>
      </c>
      <c r="AL2" s="15" t="s">
        <v>25</v>
      </c>
      <c r="AM2" s="15" t="s">
        <v>14</v>
      </c>
      <c r="AN2" s="15" t="s">
        <v>15</v>
      </c>
      <c r="AO2" s="15" t="s">
        <v>47</v>
      </c>
      <c r="AP2" s="15" t="s">
        <v>10</v>
      </c>
      <c r="AQ2" s="15" t="s">
        <v>16</v>
      </c>
      <c r="AR2" s="15" t="s">
        <v>17</v>
      </c>
      <c r="AS2" s="15" t="s">
        <v>17</v>
      </c>
      <c r="AT2" s="15" t="s">
        <v>25</v>
      </c>
      <c r="AU2" s="15" t="s">
        <v>14</v>
      </c>
      <c r="AV2" s="15" t="s">
        <v>15</v>
      </c>
      <c r="AW2" s="15" t="s">
        <v>47</v>
      </c>
      <c r="AX2" s="15" t="s">
        <v>10</v>
      </c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</row>
    <row r="3" spans="1:91" s="35" customFormat="1" ht="13.5" thickBot="1">
      <c r="A3" s="91"/>
      <c r="B3" s="138"/>
      <c r="C3" s="140"/>
      <c r="D3" s="143"/>
      <c r="E3" s="140"/>
      <c r="F3" s="146"/>
      <c r="G3" s="75">
        <v>41748</v>
      </c>
      <c r="H3" s="92">
        <v>41749</v>
      </c>
      <c r="I3" s="92">
        <v>41797</v>
      </c>
      <c r="J3" s="92">
        <v>41798</v>
      </c>
      <c r="K3" s="92">
        <v>41811</v>
      </c>
      <c r="L3" s="92">
        <v>41751</v>
      </c>
      <c r="M3" s="92">
        <v>41811</v>
      </c>
      <c r="N3" s="92">
        <v>41751</v>
      </c>
      <c r="O3" s="92">
        <v>41867</v>
      </c>
      <c r="P3" s="92">
        <v>41868</v>
      </c>
      <c r="Q3" s="92">
        <v>41881</v>
      </c>
      <c r="R3" s="93">
        <v>41882</v>
      </c>
      <c r="S3" s="41"/>
      <c r="T3" s="74"/>
      <c r="U3" s="75"/>
      <c r="V3" s="76"/>
      <c r="W3" s="77"/>
      <c r="X3" s="37"/>
      <c r="Y3" s="41"/>
      <c r="Z3" s="41"/>
      <c r="AA3" s="16"/>
      <c r="AB3" s="16"/>
      <c r="AC3" s="16"/>
      <c r="AD3" s="16"/>
      <c r="AE3" s="16"/>
      <c r="AF3" s="16"/>
      <c r="AG3" s="16"/>
      <c r="AH3" s="64"/>
      <c r="AI3" s="16"/>
      <c r="AJ3" s="16"/>
      <c r="AK3" s="16"/>
      <c r="AL3" s="16"/>
      <c r="AM3" s="16"/>
      <c r="AN3" s="16"/>
      <c r="AO3" s="16"/>
      <c r="AP3" s="64"/>
      <c r="AQ3" s="16"/>
      <c r="AR3" s="16"/>
      <c r="AS3" s="16"/>
      <c r="AT3" s="16"/>
      <c r="AU3" s="16"/>
      <c r="AV3" s="16"/>
      <c r="AW3" s="16"/>
      <c r="AX3" s="64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</row>
    <row r="4" spans="1:81" ht="67.5">
      <c r="A4" s="21">
        <v>1</v>
      </c>
      <c r="B4" s="133" t="s">
        <v>115</v>
      </c>
      <c r="C4" s="43" t="s">
        <v>51</v>
      </c>
      <c r="D4" s="67">
        <v>109</v>
      </c>
      <c r="E4" s="44" t="s">
        <v>138</v>
      </c>
      <c r="F4" s="97" t="s">
        <v>139</v>
      </c>
      <c r="G4" s="94">
        <v>288</v>
      </c>
      <c r="H4" s="33">
        <v>316</v>
      </c>
      <c r="I4" s="22">
        <v>264</v>
      </c>
      <c r="J4" s="22">
        <v>200</v>
      </c>
      <c r="K4" s="22">
        <v>300</v>
      </c>
      <c r="L4" s="22">
        <v>200</v>
      </c>
      <c r="M4" s="22">
        <v>300</v>
      </c>
      <c r="N4" s="22">
        <v>200</v>
      </c>
      <c r="O4" s="22">
        <v>300</v>
      </c>
      <c r="P4" s="22">
        <v>176</v>
      </c>
      <c r="Q4" s="87"/>
      <c r="R4" s="25"/>
      <c r="T4" s="46">
        <f aca="true" t="shared" si="0" ref="T4:T44">AH4</f>
        <v>604</v>
      </c>
      <c r="U4" s="47">
        <f aca="true" t="shared" si="1" ref="U4:U44">AP4</f>
        <v>900</v>
      </c>
      <c r="V4" s="78">
        <f aca="true" t="shared" si="2" ref="V4:V44">AX4</f>
        <v>600</v>
      </c>
      <c r="W4" s="81">
        <f aca="true" t="shared" si="3" ref="W4:W44">SUM(T4:V4)</f>
        <v>2104</v>
      </c>
      <c r="AA4" s="30">
        <f aca="true" t="shared" si="4" ref="AA4:AA44">G4</f>
        <v>288</v>
      </c>
      <c r="AB4" s="30">
        <f aca="true" t="shared" si="5" ref="AB4:AB44">H4</f>
        <v>316</v>
      </c>
      <c r="AC4" s="30">
        <f aca="true" t="shared" si="6" ref="AC4:AC44">Q4</f>
        <v>0</v>
      </c>
      <c r="AD4" s="30">
        <f aca="true" t="shared" si="7" ref="AD4:AD44">R4</f>
        <v>0</v>
      </c>
      <c r="AE4" s="31">
        <f aca="true" t="shared" si="8" ref="AE4:AE44">LARGE(AA4:AD4,1)</f>
        <v>316</v>
      </c>
      <c r="AF4" s="31">
        <f aca="true" t="shared" si="9" ref="AF4:AF44">LARGE(AA4:AD4,2)</f>
        <v>288</v>
      </c>
      <c r="AG4" s="31">
        <f aca="true" t="shared" si="10" ref="AG4:AG44">LARGE(AA4:AD4,3)</f>
        <v>0</v>
      </c>
      <c r="AH4" s="65">
        <f aca="true" t="shared" si="11" ref="AH4:AH44">SUM(AE4:AG4)</f>
        <v>604</v>
      </c>
      <c r="AI4" s="30">
        <f aca="true" t="shared" si="12" ref="AI4:AI44">I4</f>
        <v>264</v>
      </c>
      <c r="AJ4" s="30">
        <f aca="true" t="shared" si="13" ref="AJ4:AJ44">K4</f>
        <v>300</v>
      </c>
      <c r="AK4" s="30">
        <f aca="true" t="shared" si="14" ref="AK4:AK44">M4</f>
        <v>300</v>
      </c>
      <c r="AL4" s="30">
        <f aca="true" t="shared" si="15" ref="AL4:AL44">O4</f>
        <v>300</v>
      </c>
      <c r="AM4" s="31">
        <f aca="true" t="shared" si="16" ref="AM4:AM44">LARGE(AI4:AL4,1)</f>
        <v>300</v>
      </c>
      <c r="AN4" s="31">
        <f aca="true" t="shared" si="17" ref="AN4:AN44">LARGE(AI4:AL4,2)</f>
        <v>300</v>
      </c>
      <c r="AO4" s="31">
        <f aca="true" t="shared" si="18" ref="AO4:AO44">LARGE(AI4:AL4,3)</f>
        <v>300</v>
      </c>
      <c r="AP4" s="65">
        <f aca="true" t="shared" si="19" ref="AP4:AP44">SUM(AM4:AO4)</f>
        <v>900</v>
      </c>
      <c r="AQ4" s="30">
        <f aca="true" t="shared" si="20" ref="AQ4:AQ44">J4</f>
        <v>200</v>
      </c>
      <c r="AR4" s="30">
        <f aca="true" t="shared" si="21" ref="AR4:AR44">L4</f>
        <v>200</v>
      </c>
      <c r="AS4" s="30">
        <f aca="true" t="shared" si="22" ref="AS4:AS44">N4</f>
        <v>200</v>
      </c>
      <c r="AT4" s="30">
        <f aca="true" t="shared" si="23" ref="AT4:AT44">P4</f>
        <v>176</v>
      </c>
      <c r="AU4" s="31">
        <f aca="true" t="shared" si="24" ref="AU4:AU44">LARGE(AQ4:AT4,1)</f>
        <v>200</v>
      </c>
      <c r="AV4" s="31">
        <f aca="true" t="shared" si="25" ref="AV4:AV44">LARGE(AQ4:AT4,2)</f>
        <v>200</v>
      </c>
      <c r="AW4" s="31">
        <f aca="true" t="shared" si="26" ref="AW4:AW44">LARGE(AQ4:AT4,3)</f>
        <v>200</v>
      </c>
      <c r="AX4" s="65">
        <f aca="true" t="shared" si="27" ref="AX4:AX44">SUM(AU4:AW4)</f>
        <v>600</v>
      </c>
      <c r="CC4" s="49">
        <f aca="true" t="shared" si="28" ref="CC4:CC44">W4</f>
        <v>2104</v>
      </c>
    </row>
    <row r="5" spans="1:81" ht="56.25">
      <c r="A5" s="17">
        <v>2</v>
      </c>
      <c r="B5" s="73" t="s">
        <v>11</v>
      </c>
      <c r="C5" s="50" t="s">
        <v>48</v>
      </c>
      <c r="D5" s="54">
        <v>109</v>
      </c>
      <c r="E5" s="51" t="s">
        <v>142</v>
      </c>
      <c r="F5" s="98" t="s">
        <v>143</v>
      </c>
      <c r="G5" s="95">
        <v>400</v>
      </c>
      <c r="H5" s="10">
        <v>352</v>
      </c>
      <c r="I5" s="6">
        <v>216</v>
      </c>
      <c r="J5" s="6">
        <v>158</v>
      </c>
      <c r="K5" s="6">
        <v>264</v>
      </c>
      <c r="L5" s="6">
        <v>176</v>
      </c>
      <c r="M5" s="6">
        <v>216</v>
      </c>
      <c r="N5" s="6">
        <v>176</v>
      </c>
      <c r="O5" s="6">
        <v>216</v>
      </c>
      <c r="P5" s="6">
        <v>138</v>
      </c>
      <c r="Q5" s="88"/>
      <c r="R5" s="12"/>
      <c r="T5" s="52">
        <f t="shared" si="0"/>
        <v>752</v>
      </c>
      <c r="U5" s="53">
        <f t="shared" si="1"/>
        <v>696</v>
      </c>
      <c r="V5" s="79">
        <f t="shared" si="2"/>
        <v>510</v>
      </c>
      <c r="W5" s="82">
        <f t="shared" si="3"/>
        <v>1958</v>
      </c>
      <c r="AA5" s="30">
        <f t="shared" si="4"/>
        <v>400</v>
      </c>
      <c r="AB5" s="30">
        <f t="shared" si="5"/>
        <v>352</v>
      </c>
      <c r="AC5" s="30">
        <f t="shared" si="6"/>
        <v>0</v>
      </c>
      <c r="AD5" s="30">
        <f t="shared" si="7"/>
        <v>0</v>
      </c>
      <c r="AE5" s="31">
        <f t="shared" si="8"/>
        <v>400</v>
      </c>
      <c r="AF5" s="31">
        <f t="shared" si="9"/>
        <v>352</v>
      </c>
      <c r="AG5" s="31">
        <f t="shared" si="10"/>
        <v>0</v>
      </c>
      <c r="AH5" s="65">
        <f t="shared" si="11"/>
        <v>752</v>
      </c>
      <c r="AI5" s="30">
        <f t="shared" si="12"/>
        <v>216</v>
      </c>
      <c r="AJ5" s="30">
        <f t="shared" si="13"/>
        <v>264</v>
      </c>
      <c r="AK5" s="30">
        <f t="shared" si="14"/>
        <v>216</v>
      </c>
      <c r="AL5" s="30">
        <f t="shared" si="15"/>
        <v>216</v>
      </c>
      <c r="AM5" s="31">
        <f t="shared" si="16"/>
        <v>264</v>
      </c>
      <c r="AN5" s="31">
        <f t="shared" si="17"/>
        <v>216</v>
      </c>
      <c r="AO5" s="31">
        <f t="shared" si="18"/>
        <v>216</v>
      </c>
      <c r="AP5" s="65">
        <f t="shared" si="19"/>
        <v>696</v>
      </c>
      <c r="AQ5" s="30">
        <f t="shared" si="20"/>
        <v>158</v>
      </c>
      <c r="AR5" s="30">
        <f t="shared" si="21"/>
        <v>176</v>
      </c>
      <c r="AS5" s="30">
        <f t="shared" si="22"/>
        <v>176</v>
      </c>
      <c r="AT5" s="30">
        <f t="shared" si="23"/>
        <v>138</v>
      </c>
      <c r="AU5" s="31">
        <f t="shared" si="24"/>
        <v>176</v>
      </c>
      <c r="AV5" s="31">
        <f t="shared" si="25"/>
        <v>176</v>
      </c>
      <c r="AW5" s="31">
        <f t="shared" si="26"/>
        <v>158</v>
      </c>
      <c r="AX5" s="65">
        <f t="shared" si="27"/>
        <v>510</v>
      </c>
      <c r="CC5" s="49">
        <f t="shared" si="28"/>
        <v>1958</v>
      </c>
    </row>
    <row r="6" spans="1:81" ht="56.25">
      <c r="A6" s="17">
        <v>3</v>
      </c>
      <c r="B6" s="73" t="s">
        <v>11</v>
      </c>
      <c r="C6" s="50" t="s">
        <v>49</v>
      </c>
      <c r="D6" s="54">
        <v>178</v>
      </c>
      <c r="E6" s="51" t="s">
        <v>140</v>
      </c>
      <c r="F6" s="98" t="s">
        <v>141</v>
      </c>
      <c r="G6" s="95">
        <v>352</v>
      </c>
      <c r="H6" s="10">
        <v>400</v>
      </c>
      <c r="I6" s="6">
        <v>198</v>
      </c>
      <c r="J6" s="6">
        <v>176</v>
      </c>
      <c r="K6" s="6">
        <v>207</v>
      </c>
      <c r="L6" s="6">
        <v>126</v>
      </c>
      <c r="M6" s="6">
        <v>264</v>
      </c>
      <c r="N6" s="6">
        <v>138</v>
      </c>
      <c r="O6" s="6">
        <v>198</v>
      </c>
      <c r="P6" s="6">
        <v>158</v>
      </c>
      <c r="Q6" s="88"/>
      <c r="R6" s="12"/>
      <c r="T6" s="52">
        <f t="shared" si="0"/>
        <v>752</v>
      </c>
      <c r="U6" s="53">
        <f t="shared" si="1"/>
        <v>669</v>
      </c>
      <c r="V6" s="79">
        <f t="shared" si="2"/>
        <v>472</v>
      </c>
      <c r="W6" s="82">
        <f t="shared" si="3"/>
        <v>1893</v>
      </c>
      <c r="AA6" s="30">
        <f t="shared" si="4"/>
        <v>352</v>
      </c>
      <c r="AB6" s="30">
        <f t="shared" si="5"/>
        <v>400</v>
      </c>
      <c r="AC6" s="30">
        <f t="shared" si="6"/>
        <v>0</v>
      </c>
      <c r="AD6" s="30">
        <f t="shared" si="7"/>
        <v>0</v>
      </c>
      <c r="AE6" s="31">
        <f t="shared" si="8"/>
        <v>400</v>
      </c>
      <c r="AF6" s="31">
        <f t="shared" si="9"/>
        <v>352</v>
      </c>
      <c r="AG6" s="31">
        <f t="shared" si="10"/>
        <v>0</v>
      </c>
      <c r="AH6" s="65">
        <f t="shared" si="11"/>
        <v>752</v>
      </c>
      <c r="AI6" s="30">
        <f t="shared" si="12"/>
        <v>198</v>
      </c>
      <c r="AJ6" s="30">
        <f t="shared" si="13"/>
        <v>207</v>
      </c>
      <c r="AK6" s="30">
        <f t="shared" si="14"/>
        <v>264</v>
      </c>
      <c r="AL6" s="30">
        <f t="shared" si="15"/>
        <v>198</v>
      </c>
      <c r="AM6" s="31">
        <f t="shared" si="16"/>
        <v>264</v>
      </c>
      <c r="AN6" s="31">
        <f t="shared" si="17"/>
        <v>207</v>
      </c>
      <c r="AO6" s="31">
        <f t="shared" si="18"/>
        <v>198</v>
      </c>
      <c r="AP6" s="65">
        <f t="shared" si="19"/>
        <v>669</v>
      </c>
      <c r="AQ6" s="30">
        <f t="shared" si="20"/>
        <v>176</v>
      </c>
      <c r="AR6" s="30">
        <f t="shared" si="21"/>
        <v>126</v>
      </c>
      <c r="AS6" s="30">
        <f t="shared" si="22"/>
        <v>138</v>
      </c>
      <c r="AT6" s="30">
        <f t="shared" si="23"/>
        <v>158</v>
      </c>
      <c r="AU6" s="31">
        <f t="shared" si="24"/>
        <v>176</v>
      </c>
      <c r="AV6" s="31">
        <f t="shared" si="25"/>
        <v>158</v>
      </c>
      <c r="AW6" s="31">
        <f t="shared" si="26"/>
        <v>138</v>
      </c>
      <c r="AX6" s="65">
        <f t="shared" si="27"/>
        <v>472</v>
      </c>
      <c r="CC6" s="49">
        <f t="shared" si="28"/>
        <v>1893</v>
      </c>
    </row>
    <row r="7" spans="1:81" ht="67.5">
      <c r="A7" s="17">
        <v>4</v>
      </c>
      <c r="B7" s="126" t="s">
        <v>115</v>
      </c>
      <c r="C7" s="50" t="s">
        <v>55</v>
      </c>
      <c r="D7" s="54">
        <v>50</v>
      </c>
      <c r="E7" s="51" t="s">
        <v>209</v>
      </c>
      <c r="F7" s="98" t="s">
        <v>210</v>
      </c>
      <c r="G7" s="95">
        <v>228</v>
      </c>
      <c r="H7" s="10">
        <v>252</v>
      </c>
      <c r="I7" s="6">
        <v>207</v>
      </c>
      <c r="J7" s="6">
        <v>132</v>
      </c>
      <c r="K7" s="6">
        <v>216</v>
      </c>
      <c r="L7" s="6">
        <v>138</v>
      </c>
      <c r="M7" s="6">
        <v>189</v>
      </c>
      <c r="N7" s="6">
        <v>108</v>
      </c>
      <c r="O7" s="6">
        <v>264</v>
      </c>
      <c r="P7" s="6">
        <v>144</v>
      </c>
      <c r="Q7" s="88"/>
      <c r="R7" s="12"/>
      <c r="T7" s="52">
        <f t="shared" si="0"/>
        <v>480</v>
      </c>
      <c r="U7" s="53">
        <f t="shared" si="1"/>
        <v>687</v>
      </c>
      <c r="V7" s="79">
        <f t="shared" si="2"/>
        <v>414</v>
      </c>
      <c r="W7" s="82">
        <f t="shared" si="3"/>
        <v>1581</v>
      </c>
      <c r="AA7" s="30">
        <f t="shared" si="4"/>
        <v>228</v>
      </c>
      <c r="AB7" s="30">
        <f t="shared" si="5"/>
        <v>252</v>
      </c>
      <c r="AC7" s="30">
        <f t="shared" si="6"/>
        <v>0</v>
      </c>
      <c r="AD7" s="30">
        <f t="shared" si="7"/>
        <v>0</v>
      </c>
      <c r="AE7" s="31">
        <f t="shared" si="8"/>
        <v>252</v>
      </c>
      <c r="AF7" s="31">
        <f t="shared" si="9"/>
        <v>228</v>
      </c>
      <c r="AG7" s="31">
        <f t="shared" si="10"/>
        <v>0</v>
      </c>
      <c r="AH7" s="65">
        <f t="shared" si="11"/>
        <v>480</v>
      </c>
      <c r="AI7" s="30">
        <f t="shared" si="12"/>
        <v>207</v>
      </c>
      <c r="AJ7" s="30">
        <f t="shared" si="13"/>
        <v>216</v>
      </c>
      <c r="AK7" s="30">
        <f t="shared" si="14"/>
        <v>189</v>
      </c>
      <c r="AL7" s="30">
        <f t="shared" si="15"/>
        <v>264</v>
      </c>
      <c r="AM7" s="31">
        <f t="shared" si="16"/>
        <v>264</v>
      </c>
      <c r="AN7" s="31">
        <f t="shared" si="17"/>
        <v>216</v>
      </c>
      <c r="AO7" s="31">
        <f t="shared" si="18"/>
        <v>207</v>
      </c>
      <c r="AP7" s="65">
        <f t="shared" si="19"/>
        <v>687</v>
      </c>
      <c r="AQ7" s="30">
        <f t="shared" si="20"/>
        <v>132</v>
      </c>
      <c r="AR7" s="30">
        <f t="shared" si="21"/>
        <v>138</v>
      </c>
      <c r="AS7" s="30">
        <f t="shared" si="22"/>
        <v>108</v>
      </c>
      <c r="AT7" s="30">
        <f t="shared" si="23"/>
        <v>144</v>
      </c>
      <c r="AU7" s="31">
        <f t="shared" si="24"/>
        <v>144</v>
      </c>
      <c r="AV7" s="31">
        <f t="shared" si="25"/>
        <v>138</v>
      </c>
      <c r="AW7" s="31">
        <f t="shared" si="26"/>
        <v>132</v>
      </c>
      <c r="AX7" s="65">
        <f t="shared" si="27"/>
        <v>414</v>
      </c>
      <c r="CC7" s="49">
        <f t="shared" si="28"/>
        <v>1581</v>
      </c>
    </row>
    <row r="8" spans="1:81" ht="56.25">
      <c r="A8" s="17">
        <v>5</v>
      </c>
      <c r="B8" s="73" t="s">
        <v>11</v>
      </c>
      <c r="C8" s="50" t="s">
        <v>23</v>
      </c>
      <c r="D8" s="54">
        <v>147</v>
      </c>
      <c r="E8" s="51" t="s">
        <v>77</v>
      </c>
      <c r="F8" s="98" t="s">
        <v>41</v>
      </c>
      <c r="G8" s="95">
        <v>276</v>
      </c>
      <c r="H8" s="10">
        <v>276</v>
      </c>
      <c r="I8" s="6">
        <v>189</v>
      </c>
      <c r="J8" s="6">
        <v>126</v>
      </c>
      <c r="K8" s="6">
        <v>198</v>
      </c>
      <c r="L8" s="6">
        <v>158</v>
      </c>
      <c r="M8" s="6">
        <v>180</v>
      </c>
      <c r="N8" s="6">
        <v>158</v>
      </c>
      <c r="O8" s="6">
        <v>180</v>
      </c>
      <c r="P8" s="6">
        <v>132</v>
      </c>
      <c r="Q8" s="88"/>
      <c r="R8" s="12"/>
      <c r="T8" s="52">
        <f t="shared" si="0"/>
        <v>552</v>
      </c>
      <c r="U8" s="53">
        <f t="shared" si="1"/>
        <v>567</v>
      </c>
      <c r="V8" s="79">
        <f t="shared" si="2"/>
        <v>448</v>
      </c>
      <c r="W8" s="82">
        <f t="shared" si="3"/>
        <v>1567</v>
      </c>
      <c r="AA8" s="30">
        <f t="shared" si="4"/>
        <v>276</v>
      </c>
      <c r="AB8" s="30">
        <f t="shared" si="5"/>
        <v>276</v>
      </c>
      <c r="AC8" s="30">
        <f t="shared" si="6"/>
        <v>0</v>
      </c>
      <c r="AD8" s="30">
        <f t="shared" si="7"/>
        <v>0</v>
      </c>
      <c r="AE8" s="31">
        <f t="shared" si="8"/>
        <v>276</v>
      </c>
      <c r="AF8" s="31">
        <f t="shared" si="9"/>
        <v>276</v>
      </c>
      <c r="AG8" s="31">
        <f t="shared" si="10"/>
        <v>0</v>
      </c>
      <c r="AH8" s="65">
        <f t="shared" si="11"/>
        <v>552</v>
      </c>
      <c r="AI8" s="30">
        <f t="shared" si="12"/>
        <v>189</v>
      </c>
      <c r="AJ8" s="30">
        <f t="shared" si="13"/>
        <v>198</v>
      </c>
      <c r="AK8" s="30">
        <f t="shared" si="14"/>
        <v>180</v>
      </c>
      <c r="AL8" s="30">
        <f t="shared" si="15"/>
        <v>180</v>
      </c>
      <c r="AM8" s="31">
        <f t="shared" si="16"/>
        <v>198</v>
      </c>
      <c r="AN8" s="31">
        <f t="shared" si="17"/>
        <v>189</v>
      </c>
      <c r="AO8" s="31">
        <f t="shared" si="18"/>
        <v>180</v>
      </c>
      <c r="AP8" s="65">
        <f t="shared" si="19"/>
        <v>567</v>
      </c>
      <c r="AQ8" s="30">
        <f t="shared" si="20"/>
        <v>126</v>
      </c>
      <c r="AR8" s="30">
        <f t="shared" si="21"/>
        <v>158</v>
      </c>
      <c r="AS8" s="30">
        <f t="shared" si="22"/>
        <v>158</v>
      </c>
      <c r="AT8" s="30">
        <f t="shared" si="23"/>
        <v>132</v>
      </c>
      <c r="AU8" s="31">
        <f t="shared" si="24"/>
        <v>158</v>
      </c>
      <c r="AV8" s="31">
        <f t="shared" si="25"/>
        <v>158</v>
      </c>
      <c r="AW8" s="31">
        <f t="shared" si="26"/>
        <v>132</v>
      </c>
      <c r="AX8" s="65">
        <f t="shared" si="27"/>
        <v>448</v>
      </c>
      <c r="CC8" s="49">
        <f t="shared" si="28"/>
        <v>1567</v>
      </c>
    </row>
    <row r="9" spans="1:81" ht="45">
      <c r="A9" s="17">
        <v>6</v>
      </c>
      <c r="B9" s="19" t="s">
        <v>12</v>
      </c>
      <c r="C9" s="50" t="s">
        <v>50</v>
      </c>
      <c r="D9" s="54">
        <v>133</v>
      </c>
      <c r="E9" s="51" t="s">
        <v>32</v>
      </c>
      <c r="F9" s="98" t="s">
        <v>33</v>
      </c>
      <c r="G9" s="95">
        <v>316</v>
      </c>
      <c r="H9" s="10">
        <v>288</v>
      </c>
      <c r="I9" s="6">
        <v>171</v>
      </c>
      <c r="J9" s="6">
        <v>144</v>
      </c>
      <c r="K9" s="6">
        <v>126</v>
      </c>
      <c r="L9" s="6">
        <v>108</v>
      </c>
      <c r="M9" s="6">
        <v>99</v>
      </c>
      <c r="N9" s="6">
        <v>132</v>
      </c>
      <c r="O9" s="6">
        <v>162</v>
      </c>
      <c r="P9" s="6">
        <v>126</v>
      </c>
      <c r="Q9" s="88"/>
      <c r="R9" s="12"/>
      <c r="T9" s="52">
        <f t="shared" si="0"/>
        <v>604</v>
      </c>
      <c r="U9" s="53">
        <f t="shared" si="1"/>
        <v>459</v>
      </c>
      <c r="V9" s="79">
        <f t="shared" si="2"/>
        <v>402</v>
      </c>
      <c r="W9" s="82">
        <f t="shared" si="3"/>
        <v>1465</v>
      </c>
      <c r="AA9" s="30">
        <f t="shared" si="4"/>
        <v>316</v>
      </c>
      <c r="AB9" s="30">
        <f t="shared" si="5"/>
        <v>288</v>
      </c>
      <c r="AC9" s="30">
        <f t="shared" si="6"/>
        <v>0</v>
      </c>
      <c r="AD9" s="30">
        <f t="shared" si="7"/>
        <v>0</v>
      </c>
      <c r="AE9" s="31">
        <f t="shared" si="8"/>
        <v>316</v>
      </c>
      <c r="AF9" s="31">
        <f t="shared" si="9"/>
        <v>288</v>
      </c>
      <c r="AG9" s="31">
        <f t="shared" si="10"/>
        <v>0</v>
      </c>
      <c r="AH9" s="65">
        <f t="shared" si="11"/>
        <v>604</v>
      </c>
      <c r="AI9" s="30">
        <f t="shared" si="12"/>
        <v>171</v>
      </c>
      <c r="AJ9" s="30">
        <f t="shared" si="13"/>
        <v>126</v>
      </c>
      <c r="AK9" s="30">
        <f t="shared" si="14"/>
        <v>99</v>
      </c>
      <c r="AL9" s="30">
        <f t="shared" si="15"/>
        <v>162</v>
      </c>
      <c r="AM9" s="31">
        <f t="shared" si="16"/>
        <v>171</v>
      </c>
      <c r="AN9" s="31">
        <f t="shared" si="17"/>
        <v>162</v>
      </c>
      <c r="AO9" s="31">
        <f t="shared" si="18"/>
        <v>126</v>
      </c>
      <c r="AP9" s="65">
        <f t="shared" si="19"/>
        <v>459</v>
      </c>
      <c r="AQ9" s="30">
        <f t="shared" si="20"/>
        <v>144</v>
      </c>
      <c r="AR9" s="30">
        <f t="shared" si="21"/>
        <v>108</v>
      </c>
      <c r="AS9" s="30">
        <f t="shared" si="22"/>
        <v>132</v>
      </c>
      <c r="AT9" s="30">
        <f t="shared" si="23"/>
        <v>126</v>
      </c>
      <c r="AU9" s="31">
        <f t="shared" si="24"/>
        <v>144</v>
      </c>
      <c r="AV9" s="31">
        <f t="shared" si="25"/>
        <v>132</v>
      </c>
      <c r="AW9" s="31">
        <f t="shared" si="26"/>
        <v>126</v>
      </c>
      <c r="AX9" s="65">
        <f t="shared" si="27"/>
        <v>402</v>
      </c>
      <c r="CC9" s="49">
        <f t="shared" si="28"/>
        <v>1465</v>
      </c>
    </row>
    <row r="10" spans="1:81" ht="67.5">
      <c r="A10" s="17">
        <v>7</v>
      </c>
      <c r="B10" s="126" t="s">
        <v>115</v>
      </c>
      <c r="C10" s="50" t="s">
        <v>53</v>
      </c>
      <c r="D10" s="54">
        <v>142</v>
      </c>
      <c r="E10" s="51" t="s">
        <v>208</v>
      </c>
      <c r="F10" s="98" t="s">
        <v>124</v>
      </c>
      <c r="G10" s="95">
        <v>252</v>
      </c>
      <c r="H10" s="10">
        <v>240</v>
      </c>
      <c r="I10" s="6">
        <v>153</v>
      </c>
      <c r="J10" s="6">
        <v>90</v>
      </c>
      <c r="K10" s="6">
        <v>78</v>
      </c>
      <c r="L10" s="6">
        <v>120</v>
      </c>
      <c r="M10" s="6">
        <v>207</v>
      </c>
      <c r="N10" s="6">
        <v>102</v>
      </c>
      <c r="O10" s="6">
        <v>189</v>
      </c>
      <c r="P10" s="6">
        <v>90</v>
      </c>
      <c r="Q10" s="88"/>
      <c r="R10" s="12"/>
      <c r="T10" s="52">
        <f t="shared" si="0"/>
        <v>492</v>
      </c>
      <c r="U10" s="53">
        <f t="shared" si="1"/>
        <v>549</v>
      </c>
      <c r="V10" s="79">
        <f t="shared" si="2"/>
        <v>312</v>
      </c>
      <c r="W10" s="82">
        <f t="shared" si="3"/>
        <v>1353</v>
      </c>
      <c r="AA10" s="30">
        <f t="shared" si="4"/>
        <v>252</v>
      </c>
      <c r="AB10" s="30">
        <f t="shared" si="5"/>
        <v>240</v>
      </c>
      <c r="AC10" s="30">
        <f t="shared" si="6"/>
        <v>0</v>
      </c>
      <c r="AD10" s="30">
        <f t="shared" si="7"/>
        <v>0</v>
      </c>
      <c r="AE10" s="31">
        <f t="shared" si="8"/>
        <v>252</v>
      </c>
      <c r="AF10" s="31">
        <f t="shared" si="9"/>
        <v>240</v>
      </c>
      <c r="AG10" s="31">
        <f t="shared" si="10"/>
        <v>0</v>
      </c>
      <c r="AH10" s="65">
        <f t="shared" si="11"/>
        <v>492</v>
      </c>
      <c r="AI10" s="30">
        <f t="shared" si="12"/>
        <v>153</v>
      </c>
      <c r="AJ10" s="30">
        <f t="shared" si="13"/>
        <v>78</v>
      </c>
      <c r="AK10" s="30">
        <f t="shared" si="14"/>
        <v>207</v>
      </c>
      <c r="AL10" s="30">
        <f t="shared" si="15"/>
        <v>189</v>
      </c>
      <c r="AM10" s="31">
        <f t="shared" si="16"/>
        <v>207</v>
      </c>
      <c r="AN10" s="31">
        <f t="shared" si="17"/>
        <v>189</v>
      </c>
      <c r="AO10" s="31">
        <f t="shared" si="18"/>
        <v>153</v>
      </c>
      <c r="AP10" s="65">
        <f t="shared" si="19"/>
        <v>549</v>
      </c>
      <c r="AQ10" s="30">
        <f t="shared" si="20"/>
        <v>90</v>
      </c>
      <c r="AR10" s="30">
        <f t="shared" si="21"/>
        <v>120</v>
      </c>
      <c r="AS10" s="30">
        <f t="shared" si="22"/>
        <v>102</v>
      </c>
      <c r="AT10" s="30">
        <f t="shared" si="23"/>
        <v>90</v>
      </c>
      <c r="AU10" s="31">
        <f t="shared" si="24"/>
        <v>120</v>
      </c>
      <c r="AV10" s="31">
        <f t="shared" si="25"/>
        <v>102</v>
      </c>
      <c r="AW10" s="31">
        <f t="shared" si="26"/>
        <v>90</v>
      </c>
      <c r="AX10" s="65">
        <f t="shared" si="27"/>
        <v>312</v>
      </c>
      <c r="CC10" s="49">
        <f t="shared" si="28"/>
        <v>1353</v>
      </c>
    </row>
    <row r="11" spans="1:81" ht="45">
      <c r="A11" s="17">
        <v>8</v>
      </c>
      <c r="B11" s="19" t="s">
        <v>12</v>
      </c>
      <c r="C11" s="50" t="s">
        <v>68</v>
      </c>
      <c r="D11" s="54" t="s">
        <v>69</v>
      </c>
      <c r="E11" s="51" t="s">
        <v>34</v>
      </c>
      <c r="F11" s="98" t="s">
        <v>35</v>
      </c>
      <c r="G11" s="95">
        <v>132</v>
      </c>
      <c r="H11" s="10">
        <v>120</v>
      </c>
      <c r="I11" s="6">
        <v>237</v>
      </c>
      <c r="J11" s="6">
        <v>114</v>
      </c>
      <c r="K11" s="6">
        <v>237</v>
      </c>
      <c r="L11" s="6">
        <v>114</v>
      </c>
      <c r="M11" s="6">
        <v>135</v>
      </c>
      <c r="N11" s="6">
        <v>114</v>
      </c>
      <c r="O11" s="6">
        <v>207</v>
      </c>
      <c r="P11" s="6">
        <v>102</v>
      </c>
      <c r="Q11" s="88"/>
      <c r="R11" s="12"/>
      <c r="T11" s="52">
        <f t="shared" si="0"/>
        <v>252</v>
      </c>
      <c r="U11" s="53">
        <f t="shared" si="1"/>
        <v>681</v>
      </c>
      <c r="V11" s="79">
        <f t="shared" si="2"/>
        <v>342</v>
      </c>
      <c r="W11" s="82">
        <f t="shared" si="3"/>
        <v>1275</v>
      </c>
      <c r="AA11" s="30">
        <f t="shared" si="4"/>
        <v>132</v>
      </c>
      <c r="AB11" s="30">
        <f t="shared" si="5"/>
        <v>120</v>
      </c>
      <c r="AC11" s="30">
        <f t="shared" si="6"/>
        <v>0</v>
      </c>
      <c r="AD11" s="30">
        <f t="shared" si="7"/>
        <v>0</v>
      </c>
      <c r="AE11" s="31">
        <f t="shared" si="8"/>
        <v>132</v>
      </c>
      <c r="AF11" s="31">
        <f t="shared" si="9"/>
        <v>120</v>
      </c>
      <c r="AG11" s="31">
        <f t="shared" si="10"/>
        <v>0</v>
      </c>
      <c r="AH11" s="65">
        <f t="shared" si="11"/>
        <v>252</v>
      </c>
      <c r="AI11" s="30">
        <f t="shared" si="12"/>
        <v>237</v>
      </c>
      <c r="AJ11" s="30">
        <f t="shared" si="13"/>
        <v>237</v>
      </c>
      <c r="AK11" s="30">
        <f t="shared" si="14"/>
        <v>135</v>
      </c>
      <c r="AL11" s="30">
        <f t="shared" si="15"/>
        <v>207</v>
      </c>
      <c r="AM11" s="31">
        <f t="shared" si="16"/>
        <v>237</v>
      </c>
      <c r="AN11" s="31">
        <f t="shared" si="17"/>
        <v>237</v>
      </c>
      <c r="AO11" s="31">
        <f t="shared" si="18"/>
        <v>207</v>
      </c>
      <c r="AP11" s="65">
        <f t="shared" si="19"/>
        <v>681</v>
      </c>
      <c r="AQ11" s="30">
        <f t="shared" si="20"/>
        <v>114</v>
      </c>
      <c r="AR11" s="30">
        <f t="shared" si="21"/>
        <v>114</v>
      </c>
      <c r="AS11" s="30">
        <f t="shared" si="22"/>
        <v>114</v>
      </c>
      <c r="AT11" s="30">
        <f t="shared" si="23"/>
        <v>102</v>
      </c>
      <c r="AU11" s="31">
        <f t="shared" si="24"/>
        <v>114</v>
      </c>
      <c r="AV11" s="31">
        <f t="shared" si="25"/>
        <v>114</v>
      </c>
      <c r="AW11" s="31">
        <f t="shared" si="26"/>
        <v>114</v>
      </c>
      <c r="AX11" s="65">
        <f t="shared" si="27"/>
        <v>342</v>
      </c>
      <c r="CC11" s="49">
        <f t="shared" si="28"/>
        <v>1275</v>
      </c>
    </row>
    <row r="12" spans="1:81" ht="67.5">
      <c r="A12" s="17">
        <v>9</v>
      </c>
      <c r="B12" s="126" t="s">
        <v>115</v>
      </c>
      <c r="C12" s="50" t="s">
        <v>52</v>
      </c>
      <c r="D12" s="54">
        <v>126</v>
      </c>
      <c r="E12" s="51" t="s">
        <v>206</v>
      </c>
      <c r="F12" s="98" t="s">
        <v>207</v>
      </c>
      <c r="G12" s="95">
        <v>264</v>
      </c>
      <c r="H12" s="10"/>
      <c r="I12" s="6">
        <v>300</v>
      </c>
      <c r="J12" s="6"/>
      <c r="K12" s="6">
        <v>180</v>
      </c>
      <c r="L12" s="6">
        <v>144</v>
      </c>
      <c r="M12" s="6">
        <v>237</v>
      </c>
      <c r="N12" s="6">
        <v>144</v>
      </c>
      <c r="O12" s="6"/>
      <c r="P12" s="6"/>
      <c r="Q12" s="88"/>
      <c r="R12" s="12"/>
      <c r="T12" s="52">
        <f t="shared" si="0"/>
        <v>264</v>
      </c>
      <c r="U12" s="53">
        <f t="shared" si="1"/>
        <v>717</v>
      </c>
      <c r="V12" s="79">
        <f t="shared" si="2"/>
        <v>288</v>
      </c>
      <c r="W12" s="82">
        <f t="shared" si="3"/>
        <v>1269</v>
      </c>
      <c r="AA12" s="30">
        <f t="shared" si="4"/>
        <v>264</v>
      </c>
      <c r="AB12" s="30">
        <f t="shared" si="5"/>
        <v>0</v>
      </c>
      <c r="AC12" s="30">
        <f t="shared" si="6"/>
        <v>0</v>
      </c>
      <c r="AD12" s="30">
        <f t="shared" si="7"/>
        <v>0</v>
      </c>
      <c r="AE12" s="31">
        <f t="shared" si="8"/>
        <v>264</v>
      </c>
      <c r="AF12" s="31">
        <f t="shared" si="9"/>
        <v>0</v>
      </c>
      <c r="AG12" s="31">
        <f t="shared" si="10"/>
        <v>0</v>
      </c>
      <c r="AH12" s="65">
        <f t="shared" si="11"/>
        <v>264</v>
      </c>
      <c r="AI12" s="30">
        <f t="shared" si="12"/>
        <v>300</v>
      </c>
      <c r="AJ12" s="30">
        <f t="shared" si="13"/>
        <v>180</v>
      </c>
      <c r="AK12" s="30">
        <f t="shared" si="14"/>
        <v>237</v>
      </c>
      <c r="AL12" s="30">
        <f t="shared" si="15"/>
        <v>0</v>
      </c>
      <c r="AM12" s="31">
        <f t="shared" si="16"/>
        <v>300</v>
      </c>
      <c r="AN12" s="31">
        <f t="shared" si="17"/>
        <v>237</v>
      </c>
      <c r="AO12" s="31">
        <f t="shared" si="18"/>
        <v>180</v>
      </c>
      <c r="AP12" s="65">
        <f t="shared" si="19"/>
        <v>717</v>
      </c>
      <c r="AQ12" s="30">
        <f t="shared" si="20"/>
        <v>0</v>
      </c>
      <c r="AR12" s="30">
        <f t="shared" si="21"/>
        <v>144</v>
      </c>
      <c r="AS12" s="30">
        <f t="shared" si="22"/>
        <v>144</v>
      </c>
      <c r="AT12" s="30">
        <f t="shared" si="23"/>
        <v>0</v>
      </c>
      <c r="AU12" s="31">
        <f t="shared" si="24"/>
        <v>144</v>
      </c>
      <c r="AV12" s="31">
        <f t="shared" si="25"/>
        <v>144</v>
      </c>
      <c r="AW12" s="31">
        <f t="shared" si="26"/>
        <v>0</v>
      </c>
      <c r="AX12" s="65">
        <f t="shared" si="27"/>
        <v>288</v>
      </c>
      <c r="CC12" s="49">
        <f t="shared" si="28"/>
        <v>1269</v>
      </c>
    </row>
    <row r="13" spans="1:81" ht="56.25">
      <c r="A13" s="17">
        <v>10</v>
      </c>
      <c r="B13" s="73" t="s">
        <v>11</v>
      </c>
      <c r="C13" s="50" t="s">
        <v>56</v>
      </c>
      <c r="D13" s="54" t="s">
        <v>39</v>
      </c>
      <c r="E13" s="51" t="s">
        <v>144</v>
      </c>
      <c r="F13" s="98" t="s">
        <v>145</v>
      </c>
      <c r="G13" s="95">
        <v>216</v>
      </c>
      <c r="H13" s="10">
        <v>216</v>
      </c>
      <c r="I13" s="6">
        <v>135</v>
      </c>
      <c r="J13" s="6">
        <v>102</v>
      </c>
      <c r="K13" s="6">
        <v>162</v>
      </c>
      <c r="L13" s="6">
        <v>102</v>
      </c>
      <c r="M13" s="6">
        <v>198</v>
      </c>
      <c r="N13" s="6">
        <v>120</v>
      </c>
      <c r="O13" s="6">
        <v>54</v>
      </c>
      <c r="P13" s="6">
        <v>96</v>
      </c>
      <c r="Q13" s="88"/>
      <c r="R13" s="12"/>
      <c r="T13" s="52">
        <f t="shared" si="0"/>
        <v>432</v>
      </c>
      <c r="U13" s="53">
        <f t="shared" si="1"/>
        <v>495</v>
      </c>
      <c r="V13" s="79">
        <f t="shared" si="2"/>
        <v>324</v>
      </c>
      <c r="W13" s="82">
        <f t="shared" si="3"/>
        <v>1251</v>
      </c>
      <c r="AA13" s="30">
        <f t="shared" si="4"/>
        <v>216</v>
      </c>
      <c r="AB13" s="30">
        <f t="shared" si="5"/>
        <v>216</v>
      </c>
      <c r="AC13" s="30">
        <f t="shared" si="6"/>
        <v>0</v>
      </c>
      <c r="AD13" s="30">
        <f t="shared" si="7"/>
        <v>0</v>
      </c>
      <c r="AE13" s="31">
        <f t="shared" si="8"/>
        <v>216</v>
      </c>
      <c r="AF13" s="31">
        <f t="shared" si="9"/>
        <v>216</v>
      </c>
      <c r="AG13" s="31">
        <f t="shared" si="10"/>
        <v>0</v>
      </c>
      <c r="AH13" s="65">
        <f t="shared" si="11"/>
        <v>432</v>
      </c>
      <c r="AI13" s="30">
        <f t="shared" si="12"/>
        <v>135</v>
      </c>
      <c r="AJ13" s="30">
        <f t="shared" si="13"/>
        <v>162</v>
      </c>
      <c r="AK13" s="30">
        <f t="shared" si="14"/>
        <v>198</v>
      </c>
      <c r="AL13" s="30">
        <f t="shared" si="15"/>
        <v>54</v>
      </c>
      <c r="AM13" s="31">
        <f t="shared" si="16"/>
        <v>198</v>
      </c>
      <c r="AN13" s="31">
        <f t="shared" si="17"/>
        <v>162</v>
      </c>
      <c r="AO13" s="31">
        <f t="shared" si="18"/>
        <v>135</v>
      </c>
      <c r="AP13" s="65">
        <f t="shared" si="19"/>
        <v>495</v>
      </c>
      <c r="AQ13" s="30">
        <f t="shared" si="20"/>
        <v>102</v>
      </c>
      <c r="AR13" s="30">
        <f t="shared" si="21"/>
        <v>102</v>
      </c>
      <c r="AS13" s="30">
        <f t="shared" si="22"/>
        <v>120</v>
      </c>
      <c r="AT13" s="30">
        <f t="shared" si="23"/>
        <v>96</v>
      </c>
      <c r="AU13" s="31">
        <f t="shared" si="24"/>
        <v>120</v>
      </c>
      <c r="AV13" s="31">
        <f t="shared" si="25"/>
        <v>102</v>
      </c>
      <c r="AW13" s="31">
        <f t="shared" si="26"/>
        <v>102</v>
      </c>
      <c r="AX13" s="65">
        <f t="shared" si="27"/>
        <v>324</v>
      </c>
      <c r="CC13" s="49">
        <f t="shared" si="28"/>
        <v>1251</v>
      </c>
    </row>
    <row r="14" spans="1:81" ht="67.5">
      <c r="A14" s="17">
        <v>11</v>
      </c>
      <c r="B14" s="126" t="s">
        <v>115</v>
      </c>
      <c r="C14" s="50" t="s">
        <v>54</v>
      </c>
      <c r="D14" s="54">
        <v>123</v>
      </c>
      <c r="E14" s="51" t="s">
        <v>243</v>
      </c>
      <c r="F14" s="98" t="s">
        <v>215</v>
      </c>
      <c r="G14" s="95">
        <v>240</v>
      </c>
      <c r="H14" s="10">
        <v>264</v>
      </c>
      <c r="I14" s="6">
        <v>144</v>
      </c>
      <c r="J14" s="6">
        <v>120</v>
      </c>
      <c r="K14" s="6">
        <v>66</v>
      </c>
      <c r="L14" s="6">
        <v>132</v>
      </c>
      <c r="M14" s="6">
        <v>78</v>
      </c>
      <c r="N14" s="6">
        <v>126</v>
      </c>
      <c r="O14" s="6">
        <v>48</v>
      </c>
      <c r="P14" s="6">
        <v>48</v>
      </c>
      <c r="Q14" s="88"/>
      <c r="R14" s="12"/>
      <c r="T14" s="52">
        <f t="shared" si="0"/>
        <v>504</v>
      </c>
      <c r="U14" s="53">
        <f t="shared" si="1"/>
        <v>288</v>
      </c>
      <c r="V14" s="79">
        <f t="shared" si="2"/>
        <v>378</v>
      </c>
      <c r="W14" s="82">
        <f t="shared" si="3"/>
        <v>1170</v>
      </c>
      <c r="AA14" s="30">
        <f t="shared" si="4"/>
        <v>240</v>
      </c>
      <c r="AB14" s="30">
        <f t="shared" si="5"/>
        <v>264</v>
      </c>
      <c r="AC14" s="30">
        <f t="shared" si="6"/>
        <v>0</v>
      </c>
      <c r="AD14" s="30">
        <f t="shared" si="7"/>
        <v>0</v>
      </c>
      <c r="AE14" s="31">
        <f t="shared" si="8"/>
        <v>264</v>
      </c>
      <c r="AF14" s="31">
        <f t="shared" si="9"/>
        <v>240</v>
      </c>
      <c r="AG14" s="31">
        <f t="shared" si="10"/>
        <v>0</v>
      </c>
      <c r="AH14" s="65">
        <f t="shared" si="11"/>
        <v>504</v>
      </c>
      <c r="AI14" s="30">
        <f t="shared" si="12"/>
        <v>144</v>
      </c>
      <c r="AJ14" s="30">
        <f t="shared" si="13"/>
        <v>66</v>
      </c>
      <c r="AK14" s="30">
        <f t="shared" si="14"/>
        <v>78</v>
      </c>
      <c r="AL14" s="30">
        <f t="shared" si="15"/>
        <v>48</v>
      </c>
      <c r="AM14" s="31">
        <f t="shared" si="16"/>
        <v>144</v>
      </c>
      <c r="AN14" s="31">
        <f t="shared" si="17"/>
        <v>78</v>
      </c>
      <c r="AO14" s="31">
        <f t="shared" si="18"/>
        <v>66</v>
      </c>
      <c r="AP14" s="65">
        <f t="shared" si="19"/>
        <v>288</v>
      </c>
      <c r="AQ14" s="30">
        <f t="shared" si="20"/>
        <v>120</v>
      </c>
      <c r="AR14" s="30">
        <f t="shared" si="21"/>
        <v>132</v>
      </c>
      <c r="AS14" s="30">
        <f t="shared" si="22"/>
        <v>126</v>
      </c>
      <c r="AT14" s="30">
        <f t="shared" si="23"/>
        <v>48</v>
      </c>
      <c r="AU14" s="31">
        <f t="shared" si="24"/>
        <v>132</v>
      </c>
      <c r="AV14" s="31">
        <f t="shared" si="25"/>
        <v>126</v>
      </c>
      <c r="AW14" s="31">
        <f t="shared" si="26"/>
        <v>120</v>
      </c>
      <c r="AX14" s="65">
        <f t="shared" si="27"/>
        <v>378</v>
      </c>
      <c r="CC14" s="49">
        <f t="shared" si="28"/>
        <v>1170</v>
      </c>
    </row>
    <row r="15" spans="1:81" ht="67.5">
      <c r="A15" s="17">
        <v>12</v>
      </c>
      <c r="B15" s="126" t="s">
        <v>115</v>
      </c>
      <c r="C15" s="50" t="s">
        <v>36</v>
      </c>
      <c r="D15" s="54" t="s">
        <v>66</v>
      </c>
      <c r="E15" s="51" t="s">
        <v>147</v>
      </c>
      <c r="F15" s="98" t="s">
        <v>148</v>
      </c>
      <c r="G15" s="95">
        <v>156</v>
      </c>
      <c r="H15" s="10">
        <v>132</v>
      </c>
      <c r="I15" s="6">
        <v>42</v>
      </c>
      <c r="J15" s="6">
        <v>138</v>
      </c>
      <c r="K15" s="6">
        <v>144</v>
      </c>
      <c r="L15" s="6">
        <v>48</v>
      </c>
      <c r="M15" s="6">
        <v>162</v>
      </c>
      <c r="N15" s="6">
        <v>72</v>
      </c>
      <c r="O15" s="6">
        <v>153</v>
      </c>
      <c r="P15" s="6">
        <v>78</v>
      </c>
      <c r="Q15" s="88"/>
      <c r="R15" s="12"/>
      <c r="T15" s="52">
        <f t="shared" si="0"/>
        <v>288</v>
      </c>
      <c r="U15" s="53">
        <f t="shared" si="1"/>
        <v>459</v>
      </c>
      <c r="V15" s="79">
        <f t="shared" si="2"/>
        <v>288</v>
      </c>
      <c r="W15" s="82">
        <f t="shared" si="3"/>
        <v>1035</v>
      </c>
      <c r="AA15" s="30">
        <f t="shared" si="4"/>
        <v>156</v>
      </c>
      <c r="AB15" s="30">
        <f t="shared" si="5"/>
        <v>132</v>
      </c>
      <c r="AC15" s="30">
        <f t="shared" si="6"/>
        <v>0</v>
      </c>
      <c r="AD15" s="30">
        <f t="shared" si="7"/>
        <v>0</v>
      </c>
      <c r="AE15" s="31">
        <f t="shared" si="8"/>
        <v>156</v>
      </c>
      <c r="AF15" s="31">
        <f t="shared" si="9"/>
        <v>132</v>
      </c>
      <c r="AG15" s="31">
        <f t="shared" si="10"/>
        <v>0</v>
      </c>
      <c r="AH15" s="65">
        <f t="shared" si="11"/>
        <v>288</v>
      </c>
      <c r="AI15" s="30">
        <f t="shared" si="12"/>
        <v>42</v>
      </c>
      <c r="AJ15" s="30">
        <f t="shared" si="13"/>
        <v>144</v>
      </c>
      <c r="AK15" s="30">
        <f t="shared" si="14"/>
        <v>162</v>
      </c>
      <c r="AL15" s="30">
        <f t="shared" si="15"/>
        <v>153</v>
      </c>
      <c r="AM15" s="31">
        <f t="shared" si="16"/>
        <v>162</v>
      </c>
      <c r="AN15" s="31">
        <f t="shared" si="17"/>
        <v>153</v>
      </c>
      <c r="AO15" s="31">
        <f t="shared" si="18"/>
        <v>144</v>
      </c>
      <c r="AP15" s="65">
        <f t="shared" si="19"/>
        <v>459</v>
      </c>
      <c r="AQ15" s="30">
        <f t="shared" si="20"/>
        <v>138</v>
      </c>
      <c r="AR15" s="30">
        <f t="shared" si="21"/>
        <v>48</v>
      </c>
      <c r="AS15" s="30">
        <f t="shared" si="22"/>
        <v>72</v>
      </c>
      <c r="AT15" s="30">
        <f t="shared" si="23"/>
        <v>78</v>
      </c>
      <c r="AU15" s="31">
        <f t="shared" si="24"/>
        <v>138</v>
      </c>
      <c r="AV15" s="31">
        <f t="shared" si="25"/>
        <v>78</v>
      </c>
      <c r="AW15" s="31">
        <f t="shared" si="26"/>
        <v>72</v>
      </c>
      <c r="AX15" s="65">
        <f t="shared" si="27"/>
        <v>288</v>
      </c>
      <c r="CC15" s="49">
        <f t="shared" si="28"/>
        <v>1035</v>
      </c>
    </row>
    <row r="16" spans="1:81" ht="56.25">
      <c r="A16" s="17">
        <v>13</v>
      </c>
      <c r="B16" s="73" t="s">
        <v>11</v>
      </c>
      <c r="C16" s="50" t="s">
        <v>60</v>
      </c>
      <c r="D16" s="54" t="s">
        <v>214</v>
      </c>
      <c r="E16" s="51" t="s">
        <v>168</v>
      </c>
      <c r="F16" s="98" t="s">
        <v>169</v>
      </c>
      <c r="G16" s="95">
        <v>192</v>
      </c>
      <c r="H16" s="10">
        <v>180</v>
      </c>
      <c r="I16" s="6">
        <v>126</v>
      </c>
      <c r="J16" s="6">
        <v>40</v>
      </c>
      <c r="K16" s="6">
        <v>90</v>
      </c>
      <c r="L16" s="6">
        <v>90</v>
      </c>
      <c r="M16" s="6">
        <v>117</v>
      </c>
      <c r="N16" s="6">
        <v>78</v>
      </c>
      <c r="O16" s="6">
        <v>117</v>
      </c>
      <c r="P16" s="6">
        <v>114</v>
      </c>
      <c r="Q16" s="88"/>
      <c r="R16" s="12"/>
      <c r="T16" s="52">
        <f t="shared" si="0"/>
        <v>372</v>
      </c>
      <c r="U16" s="53">
        <f t="shared" si="1"/>
        <v>360</v>
      </c>
      <c r="V16" s="79">
        <f t="shared" si="2"/>
        <v>282</v>
      </c>
      <c r="W16" s="82">
        <f t="shared" si="3"/>
        <v>1014</v>
      </c>
      <c r="AA16" s="30">
        <f t="shared" si="4"/>
        <v>192</v>
      </c>
      <c r="AB16" s="30">
        <f t="shared" si="5"/>
        <v>180</v>
      </c>
      <c r="AC16" s="30">
        <f t="shared" si="6"/>
        <v>0</v>
      </c>
      <c r="AD16" s="30">
        <f t="shared" si="7"/>
        <v>0</v>
      </c>
      <c r="AE16" s="31">
        <f t="shared" si="8"/>
        <v>192</v>
      </c>
      <c r="AF16" s="31">
        <f t="shared" si="9"/>
        <v>180</v>
      </c>
      <c r="AG16" s="31">
        <f t="shared" si="10"/>
        <v>0</v>
      </c>
      <c r="AH16" s="65">
        <f t="shared" si="11"/>
        <v>372</v>
      </c>
      <c r="AI16" s="30">
        <f t="shared" si="12"/>
        <v>126</v>
      </c>
      <c r="AJ16" s="30">
        <f t="shared" si="13"/>
        <v>90</v>
      </c>
      <c r="AK16" s="30">
        <f t="shared" si="14"/>
        <v>117</v>
      </c>
      <c r="AL16" s="30">
        <f t="shared" si="15"/>
        <v>117</v>
      </c>
      <c r="AM16" s="31">
        <f t="shared" si="16"/>
        <v>126</v>
      </c>
      <c r="AN16" s="31">
        <f t="shared" si="17"/>
        <v>117</v>
      </c>
      <c r="AO16" s="31">
        <f t="shared" si="18"/>
        <v>117</v>
      </c>
      <c r="AP16" s="65">
        <f t="shared" si="19"/>
        <v>360</v>
      </c>
      <c r="AQ16" s="30">
        <f t="shared" si="20"/>
        <v>40</v>
      </c>
      <c r="AR16" s="30">
        <f t="shared" si="21"/>
        <v>90</v>
      </c>
      <c r="AS16" s="30">
        <f t="shared" si="22"/>
        <v>78</v>
      </c>
      <c r="AT16" s="30">
        <f t="shared" si="23"/>
        <v>114</v>
      </c>
      <c r="AU16" s="31">
        <f t="shared" si="24"/>
        <v>114</v>
      </c>
      <c r="AV16" s="31">
        <f t="shared" si="25"/>
        <v>90</v>
      </c>
      <c r="AW16" s="31">
        <f t="shared" si="26"/>
        <v>78</v>
      </c>
      <c r="AX16" s="65">
        <f t="shared" si="27"/>
        <v>282</v>
      </c>
      <c r="CC16" s="49">
        <f t="shared" si="28"/>
        <v>1014</v>
      </c>
    </row>
    <row r="17" spans="1:81" ht="45">
      <c r="A17" s="17">
        <v>14</v>
      </c>
      <c r="B17" s="19" t="s">
        <v>12</v>
      </c>
      <c r="C17" s="50" t="s">
        <v>61</v>
      </c>
      <c r="D17" s="54">
        <v>50</v>
      </c>
      <c r="E17" s="51" t="s">
        <v>62</v>
      </c>
      <c r="F17" s="98" t="s">
        <v>63</v>
      </c>
      <c r="G17" s="95">
        <v>180</v>
      </c>
      <c r="H17" s="10">
        <v>168</v>
      </c>
      <c r="I17" s="6">
        <v>162</v>
      </c>
      <c r="J17" s="6">
        <v>84</v>
      </c>
      <c r="K17" s="6">
        <v>54</v>
      </c>
      <c r="L17" s="6">
        <v>72</v>
      </c>
      <c r="M17" s="6">
        <v>84</v>
      </c>
      <c r="N17" s="6">
        <v>90</v>
      </c>
      <c r="O17" s="6">
        <v>36</v>
      </c>
      <c r="P17" s="6">
        <v>60</v>
      </c>
      <c r="Q17" s="88"/>
      <c r="R17" s="12"/>
      <c r="T17" s="52">
        <f t="shared" si="0"/>
        <v>348</v>
      </c>
      <c r="U17" s="53">
        <f t="shared" si="1"/>
        <v>300</v>
      </c>
      <c r="V17" s="79">
        <f t="shared" si="2"/>
        <v>246</v>
      </c>
      <c r="W17" s="82">
        <f t="shared" si="3"/>
        <v>894</v>
      </c>
      <c r="AA17" s="30">
        <f t="shared" si="4"/>
        <v>180</v>
      </c>
      <c r="AB17" s="30">
        <f t="shared" si="5"/>
        <v>168</v>
      </c>
      <c r="AC17" s="30">
        <f t="shared" si="6"/>
        <v>0</v>
      </c>
      <c r="AD17" s="30">
        <f t="shared" si="7"/>
        <v>0</v>
      </c>
      <c r="AE17" s="31">
        <f t="shared" si="8"/>
        <v>180</v>
      </c>
      <c r="AF17" s="31">
        <f t="shared" si="9"/>
        <v>168</v>
      </c>
      <c r="AG17" s="31">
        <f t="shared" si="10"/>
        <v>0</v>
      </c>
      <c r="AH17" s="65">
        <f t="shared" si="11"/>
        <v>348</v>
      </c>
      <c r="AI17" s="30">
        <f t="shared" si="12"/>
        <v>162</v>
      </c>
      <c r="AJ17" s="30">
        <f t="shared" si="13"/>
        <v>54</v>
      </c>
      <c r="AK17" s="30">
        <f t="shared" si="14"/>
        <v>84</v>
      </c>
      <c r="AL17" s="30">
        <f t="shared" si="15"/>
        <v>36</v>
      </c>
      <c r="AM17" s="31">
        <f t="shared" si="16"/>
        <v>162</v>
      </c>
      <c r="AN17" s="31">
        <f t="shared" si="17"/>
        <v>84</v>
      </c>
      <c r="AO17" s="31">
        <f t="shared" si="18"/>
        <v>54</v>
      </c>
      <c r="AP17" s="65">
        <f t="shared" si="19"/>
        <v>300</v>
      </c>
      <c r="AQ17" s="30">
        <f t="shared" si="20"/>
        <v>84</v>
      </c>
      <c r="AR17" s="30">
        <f t="shared" si="21"/>
        <v>72</v>
      </c>
      <c r="AS17" s="30">
        <f t="shared" si="22"/>
        <v>90</v>
      </c>
      <c r="AT17" s="30">
        <f t="shared" si="23"/>
        <v>60</v>
      </c>
      <c r="AU17" s="31">
        <f t="shared" si="24"/>
        <v>90</v>
      </c>
      <c r="AV17" s="31">
        <f t="shared" si="25"/>
        <v>84</v>
      </c>
      <c r="AW17" s="31">
        <f t="shared" si="26"/>
        <v>72</v>
      </c>
      <c r="AX17" s="65">
        <f t="shared" si="27"/>
        <v>246</v>
      </c>
      <c r="CC17" s="49">
        <f t="shared" si="28"/>
        <v>894</v>
      </c>
    </row>
    <row r="18" spans="1:81" ht="45">
      <c r="A18" s="17">
        <v>15</v>
      </c>
      <c r="B18" s="19" t="s">
        <v>12</v>
      </c>
      <c r="C18" s="50" t="s">
        <v>57</v>
      </c>
      <c r="D18" s="54">
        <v>178</v>
      </c>
      <c r="E18" s="51" t="s">
        <v>58</v>
      </c>
      <c r="F18" s="98" t="s">
        <v>59</v>
      </c>
      <c r="G18" s="95">
        <v>204</v>
      </c>
      <c r="H18" s="10">
        <v>192</v>
      </c>
      <c r="I18" s="6"/>
      <c r="J18" s="6"/>
      <c r="K18" s="6">
        <v>135</v>
      </c>
      <c r="L18" s="6">
        <v>56</v>
      </c>
      <c r="M18" s="6">
        <v>66</v>
      </c>
      <c r="N18" s="6">
        <v>60</v>
      </c>
      <c r="O18" s="6">
        <v>108</v>
      </c>
      <c r="P18" s="6">
        <v>72</v>
      </c>
      <c r="Q18" s="88"/>
      <c r="R18" s="12"/>
      <c r="T18" s="52">
        <f t="shared" si="0"/>
        <v>396</v>
      </c>
      <c r="U18" s="53">
        <f t="shared" si="1"/>
        <v>309</v>
      </c>
      <c r="V18" s="79">
        <f t="shared" si="2"/>
        <v>188</v>
      </c>
      <c r="W18" s="82">
        <f t="shared" si="3"/>
        <v>893</v>
      </c>
      <c r="AA18" s="30">
        <f t="shared" si="4"/>
        <v>204</v>
      </c>
      <c r="AB18" s="30">
        <f t="shared" si="5"/>
        <v>192</v>
      </c>
      <c r="AC18" s="30">
        <f t="shared" si="6"/>
        <v>0</v>
      </c>
      <c r="AD18" s="30">
        <f t="shared" si="7"/>
        <v>0</v>
      </c>
      <c r="AE18" s="31">
        <f t="shared" si="8"/>
        <v>204</v>
      </c>
      <c r="AF18" s="31">
        <f t="shared" si="9"/>
        <v>192</v>
      </c>
      <c r="AG18" s="31">
        <f t="shared" si="10"/>
        <v>0</v>
      </c>
      <c r="AH18" s="65">
        <f t="shared" si="11"/>
        <v>396</v>
      </c>
      <c r="AI18" s="30">
        <f t="shared" si="12"/>
        <v>0</v>
      </c>
      <c r="AJ18" s="30">
        <f t="shared" si="13"/>
        <v>135</v>
      </c>
      <c r="AK18" s="30">
        <f t="shared" si="14"/>
        <v>66</v>
      </c>
      <c r="AL18" s="30">
        <f t="shared" si="15"/>
        <v>108</v>
      </c>
      <c r="AM18" s="31">
        <f t="shared" si="16"/>
        <v>135</v>
      </c>
      <c r="AN18" s="31">
        <f t="shared" si="17"/>
        <v>108</v>
      </c>
      <c r="AO18" s="31">
        <f t="shared" si="18"/>
        <v>66</v>
      </c>
      <c r="AP18" s="65">
        <f t="shared" si="19"/>
        <v>309</v>
      </c>
      <c r="AQ18" s="30">
        <f t="shared" si="20"/>
        <v>0</v>
      </c>
      <c r="AR18" s="30">
        <f t="shared" si="21"/>
        <v>56</v>
      </c>
      <c r="AS18" s="30">
        <f t="shared" si="22"/>
        <v>60</v>
      </c>
      <c r="AT18" s="30">
        <f t="shared" si="23"/>
        <v>72</v>
      </c>
      <c r="AU18" s="31">
        <f t="shared" si="24"/>
        <v>72</v>
      </c>
      <c r="AV18" s="31">
        <f t="shared" si="25"/>
        <v>60</v>
      </c>
      <c r="AW18" s="31">
        <f t="shared" si="26"/>
        <v>56</v>
      </c>
      <c r="AX18" s="65">
        <f t="shared" si="27"/>
        <v>188</v>
      </c>
      <c r="CC18" s="49">
        <f t="shared" si="28"/>
        <v>893</v>
      </c>
    </row>
    <row r="19" spans="1:81" ht="67.5">
      <c r="A19" s="17">
        <v>16</v>
      </c>
      <c r="B19" s="126" t="s">
        <v>115</v>
      </c>
      <c r="C19" s="50" t="s">
        <v>64</v>
      </c>
      <c r="D19" s="54" t="s">
        <v>65</v>
      </c>
      <c r="E19" s="51" t="s">
        <v>218</v>
      </c>
      <c r="F19" s="98" t="s">
        <v>219</v>
      </c>
      <c r="G19" s="95">
        <v>168</v>
      </c>
      <c r="H19" s="10">
        <v>156</v>
      </c>
      <c r="I19" s="6">
        <v>108</v>
      </c>
      <c r="J19" s="6">
        <v>48</v>
      </c>
      <c r="K19" s="6">
        <v>108</v>
      </c>
      <c r="L19" s="6">
        <v>52</v>
      </c>
      <c r="M19" s="6">
        <v>48</v>
      </c>
      <c r="N19" s="6">
        <v>56</v>
      </c>
      <c r="O19" s="6">
        <v>144</v>
      </c>
      <c r="P19" s="6">
        <v>40</v>
      </c>
      <c r="Q19" s="88"/>
      <c r="R19" s="12"/>
      <c r="T19" s="52">
        <f t="shared" si="0"/>
        <v>324</v>
      </c>
      <c r="U19" s="53">
        <f t="shared" si="1"/>
        <v>360</v>
      </c>
      <c r="V19" s="79">
        <f t="shared" si="2"/>
        <v>156</v>
      </c>
      <c r="W19" s="82">
        <f t="shared" si="3"/>
        <v>840</v>
      </c>
      <c r="AA19" s="30">
        <f t="shared" si="4"/>
        <v>168</v>
      </c>
      <c r="AB19" s="30">
        <f t="shared" si="5"/>
        <v>156</v>
      </c>
      <c r="AC19" s="30">
        <f t="shared" si="6"/>
        <v>0</v>
      </c>
      <c r="AD19" s="30">
        <f t="shared" si="7"/>
        <v>0</v>
      </c>
      <c r="AE19" s="31">
        <f t="shared" si="8"/>
        <v>168</v>
      </c>
      <c r="AF19" s="31">
        <f t="shared" si="9"/>
        <v>156</v>
      </c>
      <c r="AG19" s="31">
        <f t="shared" si="10"/>
        <v>0</v>
      </c>
      <c r="AH19" s="65">
        <f t="shared" si="11"/>
        <v>324</v>
      </c>
      <c r="AI19" s="30">
        <f t="shared" si="12"/>
        <v>108</v>
      </c>
      <c r="AJ19" s="30">
        <f t="shared" si="13"/>
        <v>108</v>
      </c>
      <c r="AK19" s="30">
        <f t="shared" si="14"/>
        <v>48</v>
      </c>
      <c r="AL19" s="30">
        <f t="shared" si="15"/>
        <v>144</v>
      </c>
      <c r="AM19" s="31">
        <f t="shared" si="16"/>
        <v>144</v>
      </c>
      <c r="AN19" s="31">
        <f t="shared" si="17"/>
        <v>108</v>
      </c>
      <c r="AO19" s="31">
        <f t="shared" si="18"/>
        <v>108</v>
      </c>
      <c r="AP19" s="65">
        <f t="shared" si="19"/>
        <v>360</v>
      </c>
      <c r="AQ19" s="30">
        <f t="shared" si="20"/>
        <v>48</v>
      </c>
      <c r="AR19" s="30">
        <f t="shared" si="21"/>
        <v>52</v>
      </c>
      <c r="AS19" s="30">
        <f t="shared" si="22"/>
        <v>56</v>
      </c>
      <c r="AT19" s="30">
        <f t="shared" si="23"/>
        <v>40</v>
      </c>
      <c r="AU19" s="31">
        <f t="shared" si="24"/>
        <v>56</v>
      </c>
      <c r="AV19" s="31">
        <f t="shared" si="25"/>
        <v>52</v>
      </c>
      <c r="AW19" s="31">
        <f t="shared" si="26"/>
        <v>48</v>
      </c>
      <c r="AX19" s="65">
        <f t="shared" si="27"/>
        <v>156</v>
      </c>
      <c r="CC19" s="49">
        <f t="shared" si="28"/>
        <v>840</v>
      </c>
    </row>
    <row r="20" spans="1:81" ht="56.25">
      <c r="A20" s="17">
        <v>17</v>
      </c>
      <c r="B20" s="73" t="s">
        <v>11</v>
      </c>
      <c r="C20" s="50" t="s">
        <v>75</v>
      </c>
      <c r="D20" s="54" t="s">
        <v>76</v>
      </c>
      <c r="E20" s="51" t="s">
        <v>146</v>
      </c>
      <c r="F20" s="98" t="s">
        <v>100</v>
      </c>
      <c r="G20" s="95"/>
      <c r="H20" s="10">
        <v>204</v>
      </c>
      <c r="I20" s="6">
        <v>78</v>
      </c>
      <c r="J20" s="6">
        <v>108</v>
      </c>
      <c r="K20" s="6">
        <v>84</v>
      </c>
      <c r="L20" s="6">
        <v>78</v>
      </c>
      <c r="M20" s="6">
        <v>171</v>
      </c>
      <c r="N20" s="6">
        <v>66</v>
      </c>
      <c r="O20" s="6">
        <v>84</v>
      </c>
      <c r="P20" s="6">
        <v>108</v>
      </c>
      <c r="Q20" s="88"/>
      <c r="R20" s="12"/>
      <c r="T20" s="52">
        <f t="shared" si="0"/>
        <v>204</v>
      </c>
      <c r="U20" s="53">
        <f t="shared" si="1"/>
        <v>339</v>
      </c>
      <c r="V20" s="79">
        <f t="shared" si="2"/>
        <v>294</v>
      </c>
      <c r="W20" s="82">
        <f t="shared" si="3"/>
        <v>837</v>
      </c>
      <c r="AA20" s="30">
        <f t="shared" si="4"/>
        <v>0</v>
      </c>
      <c r="AB20" s="30">
        <f t="shared" si="5"/>
        <v>204</v>
      </c>
      <c r="AC20" s="30">
        <f t="shared" si="6"/>
        <v>0</v>
      </c>
      <c r="AD20" s="30">
        <f t="shared" si="7"/>
        <v>0</v>
      </c>
      <c r="AE20" s="31">
        <f t="shared" si="8"/>
        <v>204</v>
      </c>
      <c r="AF20" s="31">
        <f t="shared" si="9"/>
        <v>0</v>
      </c>
      <c r="AG20" s="31">
        <f t="shared" si="10"/>
        <v>0</v>
      </c>
      <c r="AH20" s="65">
        <f t="shared" si="11"/>
        <v>204</v>
      </c>
      <c r="AI20" s="30">
        <f t="shared" si="12"/>
        <v>78</v>
      </c>
      <c r="AJ20" s="30">
        <f t="shared" si="13"/>
        <v>84</v>
      </c>
      <c r="AK20" s="30">
        <f t="shared" si="14"/>
        <v>171</v>
      </c>
      <c r="AL20" s="30">
        <f t="shared" si="15"/>
        <v>84</v>
      </c>
      <c r="AM20" s="31">
        <f t="shared" si="16"/>
        <v>171</v>
      </c>
      <c r="AN20" s="31">
        <f t="shared" si="17"/>
        <v>84</v>
      </c>
      <c r="AO20" s="31">
        <f t="shared" si="18"/>
        <v>84</v>
      </c>
      <c r="AP20" s="65">
        <f t="shared" si="19"/>
        <v>339</v>
      </c>
      <c r="AQ20" s="30">
        <f t="shared" si="20"/>
        <v>108</v>
      </c>
      <c r="AR20" s="30">
        <f t="shared" si="21"/>
        <v>78</v>
      </c>
      <c r="AS20" s="30">
        <f t="shared" si="22"/>
        <v>66</v>
      </c>
      <c r="AT20" s="30">
        <f t="shared" si="23"/>
        <v>108</v>
      </c>
      <c r="AU20" s="31">
        <f t="shared" si="24"/>
        <v>108</v>
      </c>
      <c r="AV20" s="31">
        <f t="shared" si="25"/>
        <v>108</v>
      </c>
      <c r="AW20" s="31">
        <f t="shared" si="26"/>
        <v>78</v>
      </c>
      <c r="AX20" s="65">
        <f t="shared" si="27"/>
        <v>294</v>
      </c>
      <c r="CC20" s="49">
        <f t="shared" si="28"/>
        <v>837</v>
      </c>
    </row>
    <row r="21" spans="1:81" ht="45">
      <c r="A21" s="17">
        <v>18</v>
      </c>
      <c r="B21" s="19" t="s">
        <v>11</v>
      </c>
      <c r="C21" s="50" t="s">
        <v>153</v>
      </c>
      <c r="D21" s="54">
        <v>210</v>
      </c>
      <c r="E21" s="51" t="s">
        <v>154</v>
      </c>
      <c r="F21" s="98" t="s">
        <v>155</v>
      </c>
      <c r="G21" s="95"/>
      <c r="H21" s="10"/>
      <c r="I21" s="6">
        <v>180</v>
      </c>
      <c r="J21" s="6">
        <v>66</v>
      </c>
      <c r="K21" s="6">
        <v>153</v>
      </c>
      <c r="L21" s="6">
        <v>96</v>
      </c>
      <c r="M21" s="6">
        <v>60</v>
      </c>
      <c r="N21" s="6">
        <v>96</v>
      </c>
      <c r="O21" s="6">
        <v>126</v>
      </c>
      <c r="P21" s="6">
        <v>84</v>
      </c>
      <c r="Q21" s="88"/>
      <c r="R21" s="12"/>
      <c r="T21" s="52">
        <f t="shared" si="0"/>
        <v>0</v>
      </c>
      <c r="U21" s="53">
        <f t="shared" si="1"/>
        <v>459</v>
      </c>
      <c r="V21" s="79">
        <f t="shared" si="2"/>
        <v>276</v>
      </c>
      <c r="W21" s="82">
        <f t="shared" si="3"/>
        <v>735</v>
      </c>
      <c r="AA21" s="30">
        <f t="shared" si="4"/>
        <v>0</v>
      </c>
      <c r="AB21" s="30">
        <f t="shared" si="5"/>
        <v>0</v>
      </c>
      <c r="AC21" s="30">
        <f t="shared" si="6"/>
        <v>0</v>
      </c>
      <c r="AD21" s="30">
        <f t="shared" si="7"/>
        <v>0</v>
      </c>
      <c r="AE21" s="31">
        <f t="shared" si="8"/>
        <v>0</v>
      </c>
      <c r="AF21" s="31">
        <f t="shared" si="9"/>
        <v>0</v>
      </c>
      <c r="AG21" s="31">
        <f t="shared" si="10"/>
        <v>0</v>
      </c>
      <c r="AH21" s="65">
        <f t="shared" si="11"/>
        <v>0</v>
      </c>
      <c r="AI21" s="30">
        <f t="shared" si="12"/>
        <v>180</v>
      </c>
      <c r="AJ21" s="30">
        <f t="shared" si="13"/>
        <v>153</v>
      </c>
      <c r="AK21" s="30">
        <f t="shared" si="14"/>
        <v>60</v>
      </c>
      <c r="AL21" s="30">
        <f t="shared" si="15"/>
        <v>126</v>
      </c>
      <c r="AM21" s="31">
        <f t="shared" si="16"/>
        <v>180</v>
      </c>
      <c r="AN21" s="31">
        <f t="shared" si="17"/>
        <v>153</v>
      </c>
      <c r="AO21" s="31">
        <f t="shared" si="18"/>
        <v>126</v>
      </c>
      <c r="AP21" s="65">
        <f t="shared" si="19"/>
        <v>459</v>
      </c>
      <c r="AQ21" s="30">
        <f t="shared" si="20"/>
        <v>66</v>
      </c>
      <c r="AR21" s="30">
        <f t="shared" si="21"/>
        <v>96</v>
      </c>
      <c r="AS21" s="30">
        <f t="shared" si="22"/>
        <v>96</v>
      </c>
      <c r="AT21" s="30">
        <f t="shared" si="23"/>
        <v>84</v>
      </c>
      <c r="AU21" s="31">
        <f t="shared" si="24"/>
        <v>96</v>
      </c>
      <c r="AV21" s="31">
        <f t="shared" si="25"/>
        <v>96</v>
      </c>
      <c r="AW21" s="31">
        <f t="shared" si="26"/>
        <v>84</v>
      </c>
      <c r="AX21" s="65">
        <f t="shared" si="27"/>
        <v>276</v>
      </c>
      <c r="CC21" s="49">
        <f t="shared" si="28"/>
        <v>735</v>
      </c>
    </row>
    <row r="22" spans="1:81" ht="67.5">
      <c r="A22" s="17">
        <v>19</v>
      </c>
      <c r="B22" s="126" t="s">
        <v>115</v>
      </c>
      <c r="C22" s="50" t="s">
        <v>159</v>
      </c>
      <c r="D22" s="54">
        <v>129</v>
      </c>
      <c r="E22" s="51" t="s">
        <v>160</v>
      </c>
      <c r="F22" s="98" t="s">
        <v>161</v>
      </c>
      <c r="G22" s="95"/>
      <c r="H22" s="10"/>
      <c r="I22" s="6">
        <v>66</v>
      </c>
      <c r="J22" s="6">
        <v>56</v>
      </c>
      <c r="K22" s="6">
        <v>189</v>
      </c>
      <c r="L22" s="6">
        <v>60</v>
      </c>
      <c r="M22" s="6">
        <v>90</v>
      </c>
      <c r="N22" s="6"/>
      <c r="O22" s="6">
        <v>171</v>
      </c>
      <c r="P22" s="6">
        <v>56</v>
      </c>
      <c r="Q22" s="88"/>
      <c r="R22" s="12"/>
      <c r="T22" s="52">
        <f t="shared" si="0"/>
        <v>0</v>
      </c>
      <c r="U22" s="53">
        <f t="shared" si="1"/>
        <v>450</v>
      </c>
      <c r="V22" s="79">
        <f t="shared" si="2"/>
        <v>172</v>
      </c>
      <c r="W22" s="82">
        <f t="shared" si="3"/>
        <v>622</v>
      </c>
      <c r="AA22" s="30">
        <f t="shared" si="4"/>
        <v>0</v>
      </c>
      <c r="AB22" s="30">
        <f t="shared" si="5"/>
        <v>0</v>
      </c>
      <c r="AC22" s="30">
        <f t="shared" si="6"/>
        <v>0</v>
      </c>
      <c r="AD22" s="30">
        <f t="shared" si="7"/>
        <v>0</v>
      </c>
      <c r="AE22" s="31">
        <f t="shared" si="8"/>
        <v>0</v>
      </c>
      <c r="AF22" s="31">
        <f t="shared" si="9"/>
        <v>0</v>
      </c>
      <c r="AG22" s="31">
        <f t="shared" si="10"/>
        <v>0</v>
      </c>
      <c r="AH22" s="65">
        <f t="shared" si="11"/>
        <v>0</v>
      </c>
      <c r="AI22" s="30">
        <f t="shared" si="12"/>
        <v>66</v>
      </c>
      <c r="AJ22" s="30">
        <f t="shared" si="13"/>
        <v>189</v>
      </c>
      <c r="AK22" s="30">
        <f t="shared" si="14"/>
        <v>90</v>
      </c>
      <c r="AL22" s="30">
        <f t="shared" si="15"/>
        <v>171</v>
      </c>
      <c r="AM22" s="31">
        <f t="shared" si="16"/>
        <v>189</v>
      </c>
      <c r="AN22" s="31">
        <f t="shared" si="17"/>
        <v>171</v>
      </c>
      <c r="AO22" s="31">
        <f t="shared" si="18"/>
        <v>90</v>
      </c>
      <c r="AP22" s="65">
        <f t="shared" si="19"/>
        <v>450</v>
      </c>
      <c r="AQ22" s="30">
        <f t="shared" si="20"/>
        <v>56</v>
      </c>
      <c r="AR22" s="30">
        <f t="shared" si="21"/>
        <v>60</v>
      </c>
      <c r="AS22" s="30">
        <f t="shared" si="22"/>
        <v>0</v>
      </c>
      <c r="AT22" s="30">
        <f t="shared" si="23"/>
        <v>56</v>
      </c>
      <c r="AU22" s="31">
        <f t="shared" si="24"/>
        <v>60</v>
      </c>
      <c r="AV22" s="31">
        <f t="shared" si="25"/>
        <v>56</v>
      </c>
      <c r="AW22" s="31">
        <f t="shared" si="26"/>
        <v>56</v>
      </c>
      <c r="AX22" s="65">
        <f t="shared" si="27"/>
        <v>172</v>
      </c>
      <c r="CC22" s="49">
        <f t="shared" si="28"/>
        <v>622</v>
      </c>
    </row>
    <row r="23" spans="1:81" ht="56.25">
      <c r="A23" s="17">
        <v>20</v>
      </c>
      <c r="B23" s="73" t="s">
        <v>11</v>
      </c>
      <c r="C23" s="50" t="s">
        <v>149</v>
      </c>
      <c r="D23" s="54" t="s">
        <v>213</v>
      </c>
      <c r="E23" s="51" t="s">
        <v>211</v>
      </c>
      <c r="F23" s="98" t="s">
        <v>212</v>
      </c>
      <c r="G23" s="95"/>
      <c r="H23" s="10"/>
      <c r="I23" s="6">
        <v>24</v>
      </c>
      <c r="J23" s="6">
        <v>96</v>
      </c>
      <c r="K23" s="6">
        <v>117</v>
      </c>
      <c r="L23" s="6">
        <v>90</v>
      </c>
      <c r="M23" s="6">
        <v>153</v>
      </c>
      <c r="N23" s="6">
        <v>84</v>
      </c>
      <c r="O23" s="6">
        <v>30</v>
      </c>
      <c r="P23" s="6">
        <v>120</v>
      </c>
      <c r="Q23" s="88"/>
      <c r="R23" s="12"/>
      <c r="T23" s="52">
        <f t="shared" si="0"/>
        <v>0</v>
      </c>
      <c r="U23" s="53">
        <f t="shared" si="1"/>
        <v>300</v>
      </c>
      <c r="V23" s="79">
        <f t="shared" si="2"/>
        <v>306</v>
      </c>
      <c r="W23" s="82">
        <f t="shared" si="3"/>
        <v>606</v>
      </c>
      <c r="AA23" s="30">
        <f t="shared" si="4"/>
        <v>0</v>
      </c>
      <c r="AB23" s="30">
        <f t="shared" si="5"/>
        <v>0</v>
      </c>
      <c r="AC23" s="30">
        <f t="shared" si="6"/>
        <v>0</v>
      </c>
      <c r="AD23" s="30">
        <f t="shared" si="7"/>
        <v>0</v>
      </c>
      <c r="AE23" s="31">
        <f t="shared" si="8"/>
        <v>0</v>
      </c>
      <c r="AF23" s="31">
        <f t="shared" si="9"/>
        <v>0</v>
      </c>
      <c r="AG23" s="31">
        <f t="shared" si="10"/>
        <v>0</v>
      </c>
      <c r="AH23" s="65">
        <f t="shared" si="11"/>
        <v>0</v>
      </c>
      <c r="AI23" s="30">
        <f t="shared" si="12"/>
        <v>24</v>
      </c>
      <c r="AJ23" s="30">
        <f t="shared" si="13"/>
        <v>117</v>
      </c>
      <c r="AK23" s="30">
        <f t="shared" si="14"/>
        <v>153</v>
      </c>
      <c r="AL23" s="30">
        <f t="shared" si="15"/>
        <v>30</v>
      </c>
      <c r="AM23" s="31">
        <f t="shared" si="16"/>
        <v>153</v>
      </c>
      <c r="AN23" s="31">
        <f t="shared" si="17"/>
        <v>117</v>
      </c>
      <c r="AO23" s="31">
        <f t="shared" si="18"/>
        <v>30</v>
      </c>
      <c r="AP23" s="65">
        <f t="shared" si="19"/>
        <v>300</v>
      </c>
      <c r="AQ23" s="30">
        <f t="shared" si="20"/>
        <v>96</v>
      </c>
      <c r="AR23" s="30">
        <f t="shared" si="21"/>
        <v>90</v>
      </c>
      <c r="AS23" s="30">
        <f t="shared" si="22"/>
        <v>84</v>
      </c>
      <c r="AT23" s="30">
        <f t="shared" si="23"/>
        <v>120</v>
      </c>
      <c r="AU23" s="31">
        <f t="shared" si="24"/>
        <v>120</v>
      </c>
      <c r="AV23" s="31">
        <f t="shared" si="25"/>
        <v>96</v>
      </c>
      <c r="AW23" s="31">
        <f t="shared" si="26"/>
        <v>90</v>
      </c>
      <c r="AX23" s="65">
        <f t="shared" si="27"/>
        <v>306</v>
      </c>
      <c r="CC23" s="49">
        <f t="shared" si="28"/>
        <v>606</v>
      </c>
    </row>
    <row r="24" spans="1:81" ht="56.25">
      <c r="A24" s="17">
        <v>21</v>
      </c>
      <c r="B24" s="73" t="s">
        <v>11</v>
      </c>
      <c r="C24" s="50" t="s">
        <v>28</v>
      </c>
      <c r="D24" s="54">
        <v>123</v>
      </c>
      <c r="E24" s="51" t="s">
        <v>216</v>
      </c>
      <c r="F24" s="98" t="s">
        <v>217</v>
      </c>
      <c r="G24" s="95"/>
      <c r="H24" s="10">
        <v>228</v>
      </c>
      <c r="I24" s="6">
        <v>60</v>
      </c>
      <c r="J24" s="6">
        <v>72</v>
      </c>
      <c r="K24" s="6">
        <v>60</v>
      </c>
      <c r="L24" s="6">
        <v>32</v>
      </c>
      <c r="M24" s="6">
        <v>72</v>
      </c>
      <c r="N24" s="6">
        <v>44</v>
      </c>
      <c r="O24" s="6"/>
      <c r="P24" s="6"/>
      <c r="Q24" s="88"/>
      <c r="R24" s="12"/>
      <c r="T24" s="52">
        <f t="shared" si="0"/>
        <v>228</v>
      </c>
      <c r="U24" s="53">
        <f t="shared" si="1"/>
        <v>192</v>
      </c>
      <c r="V24" s="79">
        <f t="shared" si="2"/>
        <v>148</v>
      </c>
      <c r="W24" s="82">
        <f t="shared" si="3"/>
        <v>568</v>
      </c>
      <c r="AA24" s="30">
        <f t="shared" si="4"/>
        <v>0</v>
      </c>
      <c r="AB24" s="30">
        <f t="shared" si="5"/>
        <v>228</v>
      </c>
      <c r="AC24" s="30">
        <f t="shared" si="6"/>
        <v>0</v>
      </c>
      <c r="AD24" s="30">
        <f t="shared" si="7"/>
        <v>0</v>
      </c>
      <c r="AE24" s="31">
        <f t="shared" si="8"/>
        <v>228</v>
      </c>
      <c r="AF24" s="31">
        <f t="shared" si="9"/>
        <v>0</v>
      </c>
      <c r="AG24" s="31">
        <f t="shared" si="10"/>
        <v>0</v>
      </c>
      <c r="AH24" s="65">
        <f t="shared" si="11"/>
        <v>228</v>
      </c>
      <c r="AI24" s="30">
        <f t="shared" si="12"/>
        <v>60</v>
      </c>
      <c r="AJ24" s="30">
        <f t="shared" si="13"/>
        <v>60</v>
      </c>
      <c r="AK24" s="30">
        <f t="shared" si="14"/>
        <v>72</v>
      </c>
      <c r="AL24" s="30">
        <f t="shared" si="15"/>
        <v>0</v>
      </c>
      <c r="AM24" s="31">
        <f t="shared" si="16"/>
        <v>72</v>
      </c>
      <c r="AN24" s="31">
        <f t="shared" si="17"/>
        <v>60</v>
      </c>
      <c r="AO24" s="31">
        <f t="shared" si="18"/>
        <v>60</v>
      </c>
      <c r="AP24" s="65">
        <f t="shared" si="19"/>
        <v>192</v>
      </c>
      <c r="AQ24" s="30">
        <f t="shared" si="20"/>
        <v>72</v>
      </c>
      <c r="AR24" s="30">
        <f t="shared" si="21"/>
        <v>32</v>
      </c>
      <c r="AS24" s="30">
        <f t="shared" si="22"/>
        <v>44</v>
      </c>
      <c r="AT24" s="30">
        <f t="shared" si="23"/>
        <v>0</v>
      </c>
      <c r="AU24" s="31">
        <f t="shared" si="24"/>
        <v>72</v>
      </c>
      <c r="AV24" s="31">
        <f t="shared" si="25"/>
        <v>44</v>
      </c>
      <c r="AW24" s="31">
        <f t="shared" si="26"/>
        <v>32</v>
      </c>
      <c r="AX24" s="65">
        <f t="shared" si="27"/>
        <v>148</v>
      </c>
      <c r="CC24" s="49">
        <f t="shared" si="28"/>
        <v>568</v>
      </c>
    </row>
    <row r="25" spans="1:81" ht="45">
      <c r="A25" s="17">
        <v>22</v>
      </c>
      <c r="B25" s="19" t="s">
        <v>12</v>
      </c>
      <c r="C25" s="50" t="s">
        <v>165</v>
      </c>
      <c r="D25" s="54">
        <v>113</v>
      </c>
      <c r="E25" s="51" t="s">
        <v>166</v>
      </c>
      <c r="F25" s="98" t="s">
        <v>167</v>
      </c>
      <c r="G25" s="95"/>
      <c r="H25" s="10"/>
      <c r="I25" s="6">
        <v>117</v>
      </c>
      <c r="J25" s="6">
        <v>44</v>
      </c>
      <c r="K25" s="6">
        <v>171</v>
      </c>
      <c r="L25" s="6">
        <v>44</v>
      </c>
      <c r="M25" s="6">
        <v>126</v>
      </c>
      <c r="N25" s="6">
        <v>40</v>
      </c>
      <c r="O25" s="6"/>
      <c r="P25" s="6"/>
      <c r="Q25" s="88"/>
      <c r="R25" s="12"/>
      <c r="T25" s="52">
        <f t="shared" si="0"/>
        <v>0</v>
      </c>
      <c r="U25" s="53">
        <f t="shared" si="1"/>
        <v>414</v>
      </c>
      <c r="V25" s="79">
        <f t="shared" si="2"/>
        <v>128</v>
      </c>
      <c r="W25" s="82">
        <f t="shared" si="3"/>
        <v>542</v>
      </c>
      <c r="AA25" s="30">
        <f t="shared" si="4"/>
        <v>0</v>
      </c>
      <c r="AB25" s="30">
        <f t="shared" si="5"/>
        <v>0</v>
      </c>
      <c r="AC25" s="30">
        <f t="shared" si="6"/>
        <v>0</v>
      </c>
      <c r="AD25" s="30">
        <f t="shared" si="7"/>
        <v>0</v>
      </c>
      <c r="AE25" s="31">
        <f t="shared" si="8"/>
        <v>0</v>
      </c>
      <c r="AF25" s="31">
        <f t="shared" si="9"/>
        <v>0</v>
      </c>
      <c r="AG25" s="31">
        <f t="shared" si="10"/>
        <v>0</v>
      </c>
      <c r="AH25" s="65">
        <f t="shared" si="11"/>
        <v>0</v>
      </c>
      <c r="AI25" s="30">
        <f t="shared" si="12"/>
        <v>117</v>
      </c>
      <c r="AJ25" s="30">
        <f t="shared" si="13"/>
        <v>171</v>
      </c>
      <c r="AK25" s="30">
        <f t="shared" si="14"/>
        <v>126</v>
      </c>
      <c r="AL25" s="30">
        <f t="shared" si="15"/>
        <v>0</v>
      </c>
      <c r="AM25" s="31">
        <f t="shared" si="16"/>
        <v>171</v>
      </c>
      <c r="AN25" s="31">
        <f t="shared" si="17"/>
        <v>126</v>
      </c>
      <c r="AO25" s="31">
        <f t="shared" si="18"/>
        <v>117</v>
      </c>
      <c r="AP25" s="65">
        <f t="shared" si="19"/>
        <v>414</v>
      </c>
      <c r="AQ25" s="30">
        <f t="shared" si="20"/>
        <v>44</v>
      </c>
      <c r="AR25" s="30">
        <f t="shared" si="21"/>
        <v>44</v>
      </c>
      <c r="AS25" s="30">
        <f t="shared" si="22"/>
        <v>40</v>
      </c>
      <c r="AT25" s="30">
        <f t="shared" si="23"/>
        <v>0</v>
      </c>
      <c r="AU25" s="31">
        <f t="shared" si="24"/>
        <v>44</v>
      </c>
      <c r="AV25" s="31">
        <f t="shared" si="25"/>
        <v>44</v>
      </c>
      <c r="AW25" s="31">
        <f t="shared" si="26"/>
        <v>40</v>
      </c>
      <c r="AX25" s="65">
        <f t="shared" si="27"/>
        <v>128</v>
      </c>
      <c r="CC25" s="49">
        <f t="shared" si="28"/>
        <v>542</v>
      </c>
    </row>
    <row r="26" spans="1:81" ht="45">
      <c r="A26" s="17">
        <v>23</v>
      </c>
      <c r="B26" s="19" t="s">
        <v>12</v>
      </c>
      <c r="C26" s="50" t="s">
        <v>170</v>
      </c>
      <c r="D26" s="54">
        <v>194</v>
      </c>
      <c r="E26" s="51" t="s">
        <v>171</v>
      </c>
      <c r="F26" s="98" t="s">
        <v>172</v>
      </c>
      <c r="G26" s="95"/>
      <c r="H26" s="10"/>
      <c r="I26" s="6">
        <v>36</v>
      </c>
      <c r="J26" s="6">
        <v>36</v>
      </c>
      <c r="K26" s="6">
        <v>72</v>
      </c>
      <c r="L26" s="6">
        <v>40</v>
      </c>
      <c r="M26" s="6">
        <v>144</v>
      </c>
      <c r="N26" s="6">
        <v>48</v>
      </c>
      <c r="O26" s="6">
        <v>135</v>
      </c>
      <c r="P26" s="6">
        <v>36</v>
      </c>
      <c r="Q26" s="88"/>
      <c r="R26" s="12"/>
      <c r="T26" s="52">
        <f t="shared" si="0"/>
        <v>0</v>
      </c>
      <c r="U26" s="53">
        <f t="shared" si="1"/>
        <v>351</v>
      </c>
      <c r="V26" s="79">
        <f t="shared" si="2"/>
        <v>124</v>
      </c>
      <c r="W26" s="82">
        <f t="shared" si="3"/>
        <v>475</v>
      </c>
      <c r="AA26" s="30">
        <f t="shared" si="4"/>
        <v>0</v>
      </c>
      <c r="AB26" s="30">
        <f t="shared" si="5"/>
        <v>0</v>
      </c>
      <c r="AC26" s="30">
        <f t="shared" si="6"/>
        <v>0</v>
      </c>
      <c r="AD26" s="30">
        <f t="shared" si="7"/>
        <v>0</v>
      </c>
      <c r="AE26" s="31">
        <f t="shared" si="8"/>
        <v>0</v>
      </c>
      <c r="AF26" s="31">
        <f t="shared" si="9"/>
        <v>0</v>
      </c>
      <c r="AG26" s="31">
        <f t="shared" si="10"/>
        <v>0</v>
      </c>
      <c r="AH26" s="65">
        <f t="shared" si="11"/>
        <v>0</v>
      </c>
      <c r="AI26" s="30">
        <f t="shared" si="12"/>
        <v>36</v>
      </c>
      <c r="AJ26" s="30">
        <f t="shared" si="13"/>
        <v>72</v>
      </c>
      <c r="AK26" s="30">
        <f t="shared" si="14"/>
        <v>144</v>
      </c>
      <c r="AL26" s="30">
        <f t="shared" si="15"/>
        <v>135</v>
      </c>
      <c r="AM26" s="31">
        <f t="shared" si="16"/>
        <v>144</v>
      </c>
      <c r="AN26" s="31">
        <f t="shared" si="17"/>
        <v>135</v>
      </c>
      <c r="AO26" s="31">
        <f t="shared" si="18"/>
        <v>72</v>
      </c>
      <c r="AP26" s="65">
        <f t="shared" si="19"/>
        <v>351</v>
      </c>
      <c r="AQ26" s="30">
        <f t="shared" si="20"/>
        <v>36</v>
      </c>
      <c r="AR26" s="30">
        <f t="shared" si="21"/>
        <v>40</v>
      </c>
      <c r="AS26" s="30">
        <f t="shared" si="22"/>
        <v>48</v>
      </c>
      <c r="AT26" s="30">
        <f t="shared" si="23"/>
        <v>36</v>
      </c>
      <c r="AU26" s="31">
        <f t="shared" si="24"/>
        <v>48</v>
      </c>
      <c r="AV26" s="31">
        <f t="shared" si="25"/>
        <v>40</v>
      </c>
      <c r="AW26" s="31">
        <f t="shared" si="26"/>
        <v>36</v>
      </c>
      <c r="AX26" s="65">
        <f t="shared" si="27"/>
        <v>124</v>
      </c>
      <c r="CC26" s="49">
        <f t="shared" si="28"/>
        <v>475</v>
      </c>
    </row>
    <row r="27" spans="1:81" ht="45">
      <c r="A27" s="17">
        <v>24</v>
      </c>
      <c r="B27" s="19" t="s">
        <v>12</v>
      </c>
      <c r="C27" s="50" t="s">
        <v>52</v>
      </c>
      <c r="D27" s="54">
        <v>126</v>
      </c>
      <c r="E27" s="51" t="s">
        <v>241</v>
      </c>
      <c r="F27" s="98" t="s">
        <v>242</v>
      </c>
      <c r="G27" s="95"/>
      <c r="H27" s="10"/>
      <c r="I27" s="6"/>
      <c r="J27" s="6"/>
      <c r="K27" s="6"/>
      <c r="L27" s="6"/>
      <c r="M27" s="6"/>
      <c r="N27" s="6"/>
      <c r="O27" s="6">
        <v>237</v>
      </c>
      <c r="P27" s="6">
        <v>200</v>
      </c>
      <c r="Q27" s="88"/>
      <c r="R27" s="12"/>
      <c r="T27" s="52">
        <f t="shared" si="0"/>
        <v>0</v>
      </c>
      <c r="U27" s="53">
        <f t="shared" si="1"/>
        <v>237</v>
      </c>
      <c r="V27" s="79">
        <f t="shared" si="2"/>
        <v>200</v>
      </c>
      <c r="W27" s="82">
        <f t="shared" si="3"/>
        <v>437</v>
      </c>
      <c r="AA27" s="30">
        <f t="shared" si="4"/>
        <v>0</v>
      </c>
      <c r="AB27" s="30">
        <f t="shared" si="5"/>
        <v>0</v>
      </c>
      <c r="AC27" s="30">
        <f t="shared" si="6"/>
        <v>0</v>
      </c>
      <c r="AD27" s="30">
        <f t="shared" si="7"/>
        <v>0</v>
      </c>
      <c r="AE27" s="31">
        <f t="shared" si="8"/>
        <v>0</v>
      </c>
      <c r="AF27" s="31">
        <f t="shared" si="9"/>
        <v>0</v>
      </c>
      <c r="AG27" s="31">
        <f t="shared" si="10"/>
        <v>0</v>
      </c>
      <c r="AH27" s="65">
        <f t="shared" si="11"/>
        <v>0</v>
      </c>
      <c r="AI27" s="30">
        <f t="shared" si="12"/>
        <v>0</v>
      </c>
      <c r="AJ27" s="30">
        <f t="shared" si="13"/>
        <v>0</v>
      </c>
      <c r="AK27" s="30">
        <f t="shared" si="14"/>
        <v>0</v>
      </c>
      <c r="AL27" s="30">
        <f t="shared" si="15"/>
        <v>237</v>
      </c>
      <c r="AM27" s="31">
        <f t="shared" si="16"/>
        <v>237</v>
      </c>
      <c r="AN27" s="31">
        <f t="shared" si="17"/>
        <v>0</v>
      </c>
      <c r="AO27" s="31">
        <f t="shared" si="18"/>
        <v>0</v>
      </c>
      <c r="AP27" s="65">
        <f t="shared" si="19"/>
        <v>237</v>
      </c>
      <c r="AQ27" s="30">
        <f t="shared" si="20"/>
        <v>0</v>
      </c>
      <c r="AR27" s="30">
        <f t="shared" si="21"/>
        <v>0</v>
      </c>
      <c r="AS27" s="30">
        <f t="shared" si="22"/>
        <v>0</v>
      </c>
      <c r="AT27" s="30">
        <f t="shared" si="23"/>
        <v>200</v>
      </c>
      <c r="AU27" s="31">
        <f t="shared" si="24"/>
        <v>200</v>
      </c>
      <c r="AV27" s="31">
        <f t="shared" si="25"/>
        <v>0</v>
      </c>
      <c r="AW27" s="31">
        <f t="shared" si="26"/>
        <v>0</v>
      </c>
      <c r="AX27" s="65">
        <f t="shared" si="27"/>
        <v>200</v>
      </c>
      <c r="CC27" s="49">
        <f t="shared" si="28"/>
        <v>437</v>
      </c>
    </row>
    <row r="28" spans="1:81" ht="56.25">
      <c r="A28" s="17">
        <v>25</v>
      </c>
      <c r="B28" s="19" t="s">
        <v>12</v>
      </c>
      <c r="C28" s="50" t="s">
        <v>67</v>
      </c>
      <c r="D28" s="54">
        <v>178</v>
      </c>
      <c r="E28" s="51" t="s">
        <v>173</v>
      </c>
      <c r="F28" s="98" t="s">
        <v>174</v>
      </c>
      <c r="G28" s="95">
        <v>144</v>
      </c>
      <c r="H28" s="10">
        <v>144</v>
      </c>
      <c r="I28" s="6"/>
      <c r="J28" s="6">
        <v>32</v>
      </c>
      <c r="K28" s="6"/>
      <c r="L28" s="6"/>
      <c r="M28" s="6"/>
      <c r="N28" s="6"/>
      <c r="O28" s="6">
        <v>18</v>
      </c>
      <c r="P28" s="6">
        <v>66</v>
      </c>
      <c r="Q28" s="88"/>
      <c r="R28" s="12"/>
      <c r="T28" s="52">
        <f t="shared" si="0"/>
        <v>288</v>
      </c>
      <c r="U28" s="53">
        <f t="shared" si="1"/>
        <v>18</v>
      </c>
      <c r="V28" s="79">
        <f t="shared" si="2"/>
        <v>98</v>
      </c>
      <c r="W28" s="82">
        <f t="shared" si="3"/>
        <v>404</v>
      </c>
      <c r="AA28" s="30">
        <f t="shared" si="4"/>
        <v>144</v>
      </c>
      <c r="AB28" s="30">
        <f t="shared" si="5"/>
        <v>144</v>
      </c>
      <c r="AC28" s="30">
        <f t="shared" si="6"/>
        <v>0</v>
      </c>
      <c r="AD28" s="30">
        <f t="shared" si="7"/>
        <v>0</v>
      </c>
      <c r="AE28" s="31">
        <f t="shared" si="8"/>
        <v>144</v>
      </c>
      <c r="AF28" s="31">
        <f t="shared" si="9"/>
        <v>144</v>
      </c>
      <c r="AG28" s="31">
        <f t="shared" si="10"/>
        <v>0</v>
      </c>
      <c r="AH28" s="65">
        <f t="shared" si="11"/>
        <v>288</v>
      </c>
      <c r="AI28" s="30">
        <f t="shared" si="12"/>
        <v>0</v>
      </c>
      <c r="AJ28" s="30">
        <f t="shared" si="13"/>
        <v>0</v>
      </c>
      <c r="AK28" s="30">
        <f t="shared" si="14"/>
        <v>0</v>
      </c>
      <c r="AL28" s="30">
        <f t="shared" si="15"/>
        <v>18</v>
      </c>
      <c r="AM28" s="31">
        <f t="shared" si="16"/>
        <v>18</v>
      </c>
      <c r="AN28" s="31">
        <f t="shared" si="17"/>
        <v>0</v>
      </c>
      <c r="AO28" s="31">
        <f t="shared" si="18"/>
        <v>0</v>
      </c>
      <c r="AP28" s="65">
        <f t="shared" si="19"/>
        <v>18</v>
      </c>
      <c r="AQ28" s="30">
        <f t="shared" si="20"/>
        <v>32</v>
      </c>
      <c r="AR28" s="30">
        <f t="shared" si="21"/>
        <v>0</v>
      </c>
      <c r="AS28" s="30">
        <f t="shared" si="22"/>
        <v>0</v>
      </c>
      <c r="AT28" s="30">
        <f t="shared" si="23"/>
        <v>66</v>
      </c>
      <c r="AU28" s="31">
        <f t="shared" si="24"/>
        <v>66</v>
      </c>
      <c r="AV28" s="31">
        <f t="shared" si="25"/>
        <v>32</v>
      </c>
      <c r="AW28" s="31">
        <f t="shared" si="26"/>
        <v>0</v>
      </c>
      <c r="AX28" s="65">
        <f t="shared" si="27"/>
        <v>98</v>
      </c>
      <c r="CC28" s="49">
        <f t="shared" si="28"/>
        <v>404</v>
      </c>
    </row>
    <row r="29" spans="1:81" ht="56.25">
      <c r="A29" s="17">
        <v>26</v>
      </c>
      <c r="B29" s="73" t="s">
        <v>11</v>
      </c>
      <c r="C29" s="50" t="s">
        <v>178</v>
      </c>
      <c r="D29" s="54">
        <v>166</v>
      </c>
      <c r="E29" s="51" t="s">
        <v>179</v>
      </c>
      <c r="F29" s="98" t="s">
        <v>180</v>
      </c>
      <c r="G29" s="95"/>
      <c r="H29" s="10"/>
      <c r="I29" s="6">
        <v>54</v>
      </c>
      <c r="J29" s="6">
        <v>24</v>
      </c>
      <c r="K29" s="6">
        <v>99</v>
      </c>
      <c r="L29" s="6"/>
      <c r="M29" s="6">
        <v>108</v>
      </c>
      <c r="N29" s="6"/>
      <c r="O29" s="6">
        <v>66</v>
      </c>
      <c r="P29" s="6">
        <v>44</v>
      </c>
      <c r="Q29" s="88"/>
      <c r="R29" s="12"/>
      <c r="T29" s="52">
        <f t="shared" si="0"/>
        <v>0</v>
      </c>
      <c r="U29" s="53">
        <f t="shared" si="1"/>
        <v>273</v>
      </c>
      <c r="V29" s="79">
        <f t="shared" si="2"/>
        <v>68</v>
      </c>
      <c r="W29" s="82">
        <f t="shared" si="3"/>
        <v>341</v>
      </c>
      <c r="AA29" s="30">
        <f t="shared" si="4"/>
        <v>0</v>
      </c>
      <c r="AB29" s="30">
        <f t="shared" si="5"/>
        <v>0</v>
      </c>
      <c r="AC29" s="30">
        <f t="shared" si="6"/>
        <v>0</v>
      </c>
      <c r="AD29" s="30">
        <f t="shared" si="7"/>
        <v>0</v>
      </c>
      <c r="AE29" s="31">
        <f t="shared" si="8"/>
        <v>0</v>
      </c>
      <c r="AF29" s="31">
        <f t="shared" si="9"/>
        <v>0</v>
      </c>
      <c r="AG29" s="31">
        <f t="shared" si="10"/>
        <v>0</v>
      </c>
      <c r="AH29" s="65">
        <f t="shared" si="11"/>
        <v>0</v>
      </c>
      <c r="AI29" s="30">
        <f t="shared" si="12"/>
        <v>54</v>
      </c>
      <c r="AJ29" s="30">
        <f t="shared" si="13"/>
        <v>99</v>
      </c>
      <c r="AK29" s="30">
        <f t="shared" si="14"/>
        <v>108</v>
      </c>
      <c r="AL29" s="30">
        <f t="shared" si="15"/>
        <v>66</v>
      </c>
      <c r="AM29" s="31">
        <f t="shared" si="16"/>
        <v>108</v>
      </c>
      <c r="AN29" s="31">
        <f t="shared" si="17"/>
        <v>99</v>
      </c>
      <c r="AO29" s="31">
        <f t="shared" si="18"/>
        <v>66</v>
      </c>
      <c r="AP29" s="65">
        <f t="shared" si="19"/>
        <v>273</v>
      </c>
      <c r="AQ29" s="30">
        <f t="shared" si="20"/>
        <v>24</v>
      </c>
      <c r="AR29" s="30">
        <f t="shared" si="21"/>
        <v>0</v>
      </c>
      <c r="AS29" s="30">
        <f t="shared" si="22"/>
        <v>0</v>
      </c>
      <c r="AT29" s="30">
        <f t="shared" si="23"/>
        <v>44</v>
      </c>
      <c r="AU29" s="31">
        <f t="shared" si="24"/>
        <v>44</v>
      </c>
      <c r="AV29" s="31">
        <f t="shared" si="25"/>
        <v>24</v>
      </c>
      <c r="AW29" s="31">
        <f t="shared" si="26"/>
        <v>0</v>
      </c>
      <c r="AX29" s="65">
        <f t="shared" si="27"/>
        <v>68</v>
      </c>
      <c r="CC29" s="49">
        <f t="shared" si="28"/>
        <v>341</v>
      </c>
    </row>
    <row r="30" spans="1:81" ht="45">
      <c r="A30" s="17">
        <v>27</v>
      </c>
      <c r="B30" s="19" t="s">
        <v>12</v>
      </c>
      <c r="C30" s="50" t="s">
        <v>150</v>
      </c>
      <c r="D30" s="54">
        <v>109</v>
      </c>
      <c r="E30" s="51" t="s">
        <v>151</v>
      </c>
      <c r="F30" s="98" t="s">
        <v>152</v>
      </c>
      <c r="G30" s="95"/>
      <c r="H30" s="10"/>
      <c r="I30" s="6">
        <v>99</v>
      </c>
      <c r="J30" s="6">
        <v>78</v>
      </c>
      <c r="K30" s="6"/>
      <c r="L30" s="6"/>
      <c r="M30" s="6"/>
      <c r="N30" s="6"/>
      <c r="O30" s="6">
        <v>90</v>
      </c>
      <c r="P30" s="6"/>
      <c r="Q30" s="88"/>
      <c r="R30" s="12"/>
      <c r="T30" s="52">
        <f t="shared" si="0"/>
        <v>0</v>
      </c>
      <c r="U30" s="53">
        <f t="shared" si="1"/>
        <v>189</v>
      </c>
      <c r="V30" s="79">
        <f t="shared" si="2"/>
        <v>78</v>
      </c>
      <c r="W30" s="82">
        <f t="shared" si="3"/>
        <v>267</v>
      </c>
      <c r="AA30" s="30">
        <f t="shared" si="4"/>
        <v>0</v>
      </c>
      <c r="AB30" s="30">
        <f t="shared" si="5"/>
        <v>0</v>
      </c>
      <c r="AC30" s="30">
        <f t="shared" si="6"/>
        <v>0</v>
      </c>
      <c r="AD30" s="30">
        <f t="shared" si="7"/>
        <v>0</v>
      </c>
      <c r="AE30" s="31">
        <f t="shared" si="8"/>
        <v>0</v>
      </c>
      <c r="AF30" s="31">
        <f t="shared" si="9"/>
        <v>0</v>
      </c>
      <c r="AG30" s="31">
        <f t="shared" si="10"/>
        <v>0</v>
      </c>
      <c r="AH30" s="65">
        <f t="shared" si="11"/>
        <v>0</v>
      </c>
      <c r="AI30" s="30">
        <f t="shared" si="12"/>
        <v>99</v>
      </c>
      <c r="AJ30" s="30">
        <f t="shared" si="13"/>
        <v>0</v>
      </c>
      <c r="AK30" s="30">
        <f t="shared" si="14"/>
        <v>0</v>
      </c>
      <c r="AL30" s="30">
        <f t="shared" si="15"/>
        <v>90</v>
      </c>
      <c r="AM30" s="31">
        <f t="shared" si="16"/>
        <v>99</v>
      </c>
      <c r="AN30" s="31">
        <f t="shared" si="17"/>
        <v>90</v>
      </c>
      <c r="AO30" s="31">
        <f t="shared" si="18"/>
        <v>0</v>
      </c>
      <c r="AP30" s="65">
        <f t="shared" si="19"/>
        <v>189</v>
      </c>
      <c r="AQ30" s="30">
        <f t="shared" si="20"/>
        <v>78</v>
      </c>
      <c r="AR30" s="30">
        <f t="shared" si="21"/>
        <v>0</v>
      </c>
      <c r="AS30" s="30">
        <f t="shared" si="22"/>
        <v>0</v>
      </c>
      <c r="AT30" s="30">
        <f t="shared" si="23"/>
        <v>0</v>
      </c>
      <c r="AU30" s="31">
        <f t="shared" si="24"/>
        <v>78</v>
      </c>
      <c r="AV30" s="31">
        <f t="shared" si="25"/>
        <v>0</v>
      </c>
      <c r="AW30" s="31">
        <f t="shared" si="26"/>
        <v>0</v>
      </c>
      <c r="AX30" s="65">
        <f t="shared" si="27"/>
        <v>78</v>
      </c>
      <c r="CC30" s="49">
        <f t="shared" si="28"/>
        <v>267</v>
      </c>
    </row>
    <row r="31" spans="1:81" ht="45">
      <c r="A31" s="17">
        <v>28</v>
      </c>
      <c r="B31" s="19" t="s">
        <v>12</v>
      </c>
      <c r="C31" s="50" t="s">
        <v>72</v>
      </c>
      <c r="D31" s="54">
        <v>111</v>
      </c>
      <c r="E31" s="51" t="s">
        <v>73</v>
      </c>
      <c r="F31" s="98" t="s">
        <v>74</v>
      </c>
      <c r="G31" s="95">
        <v>112</v>
      </c>
      <c r="H31" s="10">
        <v>112</v>
      </c>
      <c r="I31" s="6"/>
      <c r="J31" s="6"/>
      <c r="K31" s="6"/>
      <c r="L31" s="6"/>
      <c r="M31" s="6"/>
      <c r="N31" s="6"/>
      <c r="O31" s="6">
        <v>12</v>
      </c>
      <c r="P31" s="6">
        <v>24</v>
      </c>
      <c r="Q31" s="88"/>
      <c r="R31" s="12"/>
      <c r="T31" s="52">
        <f t="shared" si="0"/>
        <v>224</v>
      </c>
      <c r="U31" s="53">
        <f t="shared" si="1"/>
        <v>12</v>
      </c>
      <c r="V31" s="79">
        <f t="shared" si="2"/>
        <v>24</v>
      </c>
      <c r="W31" s="82">
        <f t="shared" si="3"/>
        <v>260</v>
      </c>
      <c r="AA31" s="30">
        <f t="shared" si="4"/>
        <v>112</v>
      </c>
      <c r="AB31" s="30">
        <f t="shared" si="5"/>
        <v>112</v>
      </c>
      <c r="AC31" s="30">
        <f t="shared" si="6"/>
        <v>0</v>
      </c>
      <c r="AD31" s="30">
        <f t="shared" si="7"/>
        <v>0</v>
      </c>
      <c r="AE31" s="31">
        <f t="shared" si="8"/>
        <v>112</v>
      </c>
      <c r="AF31" s="31">
        <f t="shared" si="9"/>
        <v>112</v>
      </c>
      <c r="AG31" s="31">
        <f t="shared" si="10"/>
        <v>0</v>
      </c>
      <c r="AH31" s="65">
        <f t="shared" si="11"/>
        <v>224</v>
      </c>
      <c r="AI31" s="30">
        <f t="shared" si="12"/>
        <v>0</v>
      </c>
      <c r="AJ31" s="30">
        <f t="shared" si="13"/>
        <v>0</v>
      </c>
      <c r="AK31" s="30">
        <f t="shared" si="14"/>
        <v>0</v>
      </c>
      <c r="AL31" s="30">
        <f t="shared" si="15"/>
        <v>12</v>
      </c>
      <c r="AM31" s="31">
        <f t="shared" si="16"/>
        <v>12</v>
      </c>
      <c r="AN31" s="31">
        <f t="shared" si="17"/>
        <v>0</v>
      </c>
      <c r="AO31" s="31">
        <f t="shared" si="18"/>
        <v>0</v>
      </c>
      <c r="AP31" s="65">
        <f t="shared" si="19"/>
        <v>12</v>
      </c>
      <c r="AQ31" s="30">
        <f t="shared" si="20"/>
        <v>0</v>
      </c>
      <c r="AR31" s="30">
        <f t="shared" si="21"/>
        <v>0</v>
      </c>
      <c r="AS31" s="30">
        <f t="shared" si="22"/>
        <v>0</v>
      </c>
      <c r="AT31" s="30">
        <f t="shared" si="23"/>
        <v>24</v>
      </c>
      <c r="AU31" s="31">
        <f t="shared" si="24"/>
        <v>24</v>
      </c>
      <c r="AV31" s="31">
        <f t="shared" si="25"/>
        <v>0</v>
      </c>
      <c r="AW31" s="31">
        <f t="shared" si="26"/>
        <v>0</v>
      </c>
      <c r="AX31" s="65">
        <f t="shared" si="27"/>
        <v>24</v>
      </c>
      <c r="CC31" s="49">
        <f t="shared" si="28"/>
        <v>260</v>
      </c>
    </row>
    <row r="32" spans="1:81" ht="56.25">
      <c r="A32" s="17">
        <v>29</v>
      </c>
      <c r="B32" s="73" t="s">
        <v>11</v>
      </c>
      <c r="C32" s="50" t="s">
        <v>72</v>
      </c>
      <c r="D32" s="54">
        <v>222</v>
      </c>
      <c r="E32" s="51" t="s">
        <v>247</v>
      </c>
      <c r="F32" s="98" t="s">
        <v>248</v>
      </c>
      <c r="G32" s="95"/>
      <c r="H32" s="10"/>
      <c r="I32" s="6">
        <v>48</v>
      </c>
      <c r="J32" s="6"/>
      <c r="K32" s="6">
        <v>48</v>
      </c>
      <c r="L32" s="6">
        <v>28</v>
      </c>
      <c r="M32" s="6">
        <v>42</v>
      </c>
      <c r="N32" s="6">
        <v>36</v>
      </c>
      <c r="O32" s="6">
        <v>24</v>
      </c>
      <c r="P32" s="6">
        <v>32</v>
      </c>
      <c r="Q32" s="88"/>
      <c r="R32" s="12"/>
      <c r="T32" s="52">
        <f t="shared" si="0"/>
        <v>0</v>
      </c>
      <c r="U32" s="53">
        <f t="shared" si="1"/>
        <v>138</v>
      </c>
      <c r="V32" s="79">
        <f t="shared" si="2"/>
        <v>96</v>
      </c>
      <c r="W32" s="82">
        <f t="shared" si="3"/>
        <v>234</v>
      </c>
      <c r="AA32" s="30">
        <f t="shared" si="4"/>
        <v>0</v>
      </c>
      <c r="AB32" s="30">
        <f t="shared" si="5"/>
        <v>0</v>
      </c>
      <c r="AC32" s="30">
        <f t="shared" si="6"/>
        <v>0</v>
      </c>
      <c r="AD32" s="30">
        <f t="shared" si="7"/>
        <v>0</v>
      </c>
      <c r="AE32" s="31">
        <f t="shared" si="8"/>
        <v>0</v>
      </c>
      <c r="AF32" s="31">
        <f t="shared" si="9"/>
        <v>0</v>
      </c>
      <c r="AG32" s="31">
        <f t="shared" si="10"/>
        <v>0</v>
      </c>
      <c r="AH32" s="65">
        <f t="shared" si="11"/>
        <v>0</v>
      </c>
      <c r="AI32" s="30">
        <f t="shared" si="12"/>
        <v>48</v>
      </c>
      <c r="AJ32" s="30">
        <f t="shared" si="13"/>
        <v>48</v>
      </c>
      <c r="AK32" s="30">
        <f t="shared" si="14"/>
        <v>42</v>
      </c>
      <c r="AL32" s="30">
        <f t="shared" si="15"/>
        <v>24</v>
      </c>
      <c r="AM32" s="31">
        <f t="shared" si="16"/>
        <v>48</v>
      </c>
      <c r="AN32" s="31">
        <f t="shared" si="17"/>
        <v>48</v>
      </c>
      <c r="AO32" s="31">
        <f t="shared" si="18"/>
        <v>42</v>
      </c>
      <c r="AP32" s="65">
        <f t="shared" si="19"/>
        <v>138</v>
      </c>
      <c r="AQ32" s="30">
        <f t="shared" si="20"/>
        <v>0</v>
      </c>
      <c r="AR32" s="30">
        <f t="shared" si="21"/>
        <v>28</v>
      </c>
      <c r="AS32" s="30">
        <f t="shared" si="22"/>
        <v>36</v>
      </c>
      <c r="AT32" s="30">
        <f t="shared" si="23"/>
        <v>32</v>
      </c>
      <c r="AU32" s="31">
        <f t="shared" si="24"/>
        <v>36</v>
      </c>
      <c r="AV32" s="31">
        <f t="shared" si="25"/>
        <v>32</v>
      </c>
      <c r="AW32" s="31">
        <f t="shared" si="26"/>
        <v>28</v>
      </c>
      <c r="AX32" s="65">
        <f t="shared" si="27"/>
        <v>96</v>
      </c>
      <c r="CC32" s="49">
        <f t="shared" si="28"/>
        <v>234</v>
      </c>
    </row>
    <row r="33" spans="1:81" ht="45">
      <c r="A33" s="17">
        <v>30</v>
      </c>
      <c r="B33" s="19" t="s">
        <v>12</v>
      </c>
      <c r="C33" s="50" t="s">
        <v>21</v>
      </c>
      <c r="D33" s="54">
        <v>210</v>
      </c>
      <c r="E33" s="51" t="s">
        <v>70</v>
      </c>
      <c r="F33" s="98" t="s">
        <v>71</v>
      </c>
      <c r="G33" s="95">
        <v>120</v>
      </c>
      <c r="H33" s="10"/>
      <c r="I33" s="6">
        <v>72</v>
      </c>
      <c r="J33" s="6"/>
      <c r="K33" s="6"/>
      <c r="L33" s="6"/>
      <c r="M33" s="6"/>
      <c r="N33" s="6"/>
      <c r="O33" s="6">
        <v>6</v>
      </c>
      <c r="P33" s="6">
        <v>12</v>
      </c>
      <c r="Q33" s="88"/>
      <c r="R33" s="12"/>
      <c r="T33" s="52">
        <f t="shared" si="0"/>
        <v>120</v>
      </c>
      <c r="U33" s="53">
        <f t="shared" si="1"/>
        <v>78</v>
      </c>
      <c r="V33" s="79">
        <f t="shared" si="2"/>
        <v>12</v>
      </c>
      <c r="W33" s="82">
        <f t="shared" si="3"/>
        <v>210</v>
      </c>
      <c r="AA33" s="30">
        <f t="shared" si="4"/>
        <v>120</v>
      </c>
      <c r="AB33" s="30">
        <f t="shared" si="5"/>
        <v>0</v>
      </c>
      <c r="AC33" s="30">
        <f t="shared" si="6"/>
        <v>0</v>
      </c>
      <c r="AD33" s="30">
        <f t="shared" si="7"/>
        <v>0</v>
      </c>
      <c r="AE33" s="31">
        <f t="shared" si="8"/>
        <v>120</v>
      </c>
      <c r="AF33" s="31">
        <f t="shared" si="9"/>
        <v>0</v>
      </c>
      <c r="AG33" s="31">
        <f t="shared" si="10"/>
        <v>0</v>
      </c>
      <c r="AH33" s="65">
        <f t="shared" si="11"/>
        <v>120</v>
      </c>
      <c r="AI33" s="30">
        <f t="shared" si="12"/>
        <v>72</v>
      </c>
      <c r="AJ33" s="30">
        <f t="shared" si="13"/>
        <v>0</v>
      </c>
      <c r="AK33" s="30">
        <f t="shared" si="14"/>
        <v>0</v>
      </c>
      <c r="AL33" s="30">
        <f t="shared" si="15"/>
        <v>6</v>
      </c>
      <c r="AM33" s="31">
        <f t="shared" si="16"/>
        <v>72</v>
      </c>
      <c r="AN33" s="31">
        <f t="shared" si="17"/>
        <v>6</v>
      </c>
      <c r="AO33" s="31">
        <f t="shared" si="18"/>
        <v>0</v>
      </c>
      <c r="AP33" s="65">
        <f t="shared" si="19"/>
        <v>78</v>
      </c>
      <c r="AQ33" s="30">
        <f t="shared" si="20"/>
        <v>0</v>
      </c>
      <c r="AR33" s="30">
        <f t="shared" si="21"/>
        <v>0</v>
      </c>
      <c r="AS33" s="30">
        <f t="shared" si="22"/>
        <v>0</v>
      </c>
      <c r="AT33" s="30">
        <f t="shared" si="23"/>
        <v>12</v>
      </c>
      <c r="AU33" s="31">
        <f t="shared" si="24"/>
        <v>12</v>
      </c>
      <c r="AV33" s="31">
        <f t="shared" si="25"/>
        <v>0</v>
      </c>
      <c r="AW33" s="31">
        <f t="shared" si="26"/>
        <v>0</v>
      </c>
      <c r="AX33" s="65">
        <f t="shared" si="27"/>
        <v>12</v>
      </c>
      <c r="CC33" s="49">
        <f t="shared" si="28"/>
        <v>210</v>
      </c>
    </row>
    <row r="34" spans="1:81" ht="45">
      <c r="A34" s="17">
        <v>31</v>
      </c>
      <c r="B34" s="19" t="s">
        <v>12</v>
      </c>
      <c r="C34" s="50" t="s">
        <v>156</v>
      </c>
      <c r="D34" s="54">
        <v>109</v>
      </c>
      <c r="E34" s="51" t="s">
        <v>157</v>
      </c>
      <c r="F34" s="98" t="s">
        <v>158</v>
      </c>
      <c r="G34" s="95"/>
      <c r="H34" s="10"/>
      <c r="I34" s="6">
        <v>18</v>
      </c>
      <c r="J34" s="6">
        <v>60</v>
      </c>
      <c r="K34" s="6"/>
      <c r="L34" s="6"/>
      <c r="M34" s="6"/>
      <c r="N34" s="6"/>
      <c r="O34" s="6">
        <v>78</v>
      </c>
      <c r="P34" s="6">
        <v>52</v>
      </c>
      <c r="Q34" s="88"/>
      <c r="R34" s="12"/>
      <c r="T34" s="52">
        <f t="shared" si="0"/>
        <v>0</v>
      </c>
      <c r="U34" s="53">
        <f t="shared" si="1"/>
        <v>96</v>
      </c>
      <c r="V34" s="79">
        <f t="shared" si="2"/>
        <v>112</v>
      </c>
      <c r="W34" s="82">
        <f t="shared" si="3"/>
        <v>208</v>
      </c>
      <c r="AA34" s="30">
        <f t="shared" si="4"/>
        <v>0</v>
      </c>
      <c r="AB34" s="30">
        <f t="shared" si="5"/>
        <v>0</v>
      </c>
      <c r="AC34" s="30">
        <f t="shared" si="6"/>
        <v>0</v>
      </c>
      <c r="AD34" s="30">
        <f t="shared" si="7"/>
        <v>0</v>
      </c>
      <c r="AE34" s="31">
        <f t="shared" si="8"/>
        <v>0</v>
      </c>
      <c r="AF34" s="31">
        <f t="shared" si="9"/>
        <v>0</v>
      </c>
      <c r="AG34" s="31">
        <f t="shared" si="10"/>
        <v>0</v>
      </c>
      <c r="AH34" s="65">
        <f t="shared" si="11"/>
        <v>0</v>
      </c>
      <c r="AI34" s="30">
        <f t="shared" si="12"/>
        <v>18</v>
      </c>
      <c r="AJ34" s="30">
        <f t="shared" si="13"/>
        <v>0</v>
      </c>
      <c r="AK34" s="30">
        <f t="shared" si="14"/>
        <v>0</v>
      </c>
      <c r="AL34" s="30">
        <f t="shared" si="15"/>
        <v>78</v>
      </c>
      <c r="AM34" s="31">
        <f t="shared" si="16"/>
        <v>78</v>
      </c>
      <c r="AN34" s="31">
        <f t="shared" si="17"/>
        <v>18</v>
      </c>
      <c r="AO34" s="31">
        <f t="shared" si="18"/>
        <v>0</v>
      </c>
      <c r="AP34" s="65">
        <f t="shared" si="19"/>
        <v>96</v>
      </c>
      <c r="AQ34" s="30">
        <f t="shared" si="20"/>
        <v>60</v>
      </c>
      <c r="AR34" s="30">
        <f t="shared" si="21"/>
        <v>0</v>
      </c>
      <c r="AS34" s="30">
        <f t="shared" si="22"/>
        <v>0</v>
      </c>
      <c r="AT34" s="30">
        <f t="shared" si="23"/>
        <v>52</v>
      </c>
      <c r="AU34" s="31">
        <f t="shared" si="24"/>
        <v>60</v>
      </c>
      <c r="AV34" s="31">
        <f t="shared" si="25"/>
        <v>52</v>
      </c>
      <c r="AW34" s="31">
        <f t="shared" si="26"/>
        <v>0</v>
      </c>
      <c r="AX34" s="65">
        <f t="shared" si="27"/>
        <v>112</v>
      </c>
      <c r="CC34" s="49">
        <f t="shared" si="28"/>
        <v>208</v>
      </c>
    </row>
    <row r="35" spans="1:81" ht="56.25">
      <c r="A35" s="17">
        <v>32</v>
      </c>
      <c r="B35" s="73" t="s">
        <v>11</v>
      </c>
      <c r="C35" s="50" t="s">
        <v>189</v>
      </c>
      <c r="D35" s="54">
        <v>162</v>
      </c>
      <c r="E35" s="51" t="s">
        <v>190</v>
      </c>
      <c r="F35" s="98" t="s">
        <v>191</v>
      </c>
      <c r="G35" s="95"/>
      <c r="H35" s="10"/>
      <c r="I35" s="6">
        <v>30</v>
      </c>
      <c r="J35" s="6"/>
      <c r="K35" s="6">
        <v>42</v>
      </c>
      <c r="L35" s="6">
        <v>36</v>
      </c>
      <c r="M35" s="6">
        <v>54</v>
      </c>
      <c r="N35" s="6"/>
      <c r="O35" s="6">
        <v>60</v>
      </c>
      <c r="P35" s="6"/>
      <c r="Q35" s="88"/>
      <c r="R35" s="12"/>
      <c r="T35" s="52">
        <f t="shared" si="0"/>
        <v>0</v>
      </c>
      <c r="U35" s="53">
        <f t="shared" si="1"/>
        <v>156</v>
      </c>
      <c r="V35" s="79">
        <f t="shared" si="2"/>
        <v>36</v>
      </c>
      <c r="W35" s="82">
        <f t="shared" si="3"/>
        <v>192</v>
      </c>
      <c r="AA35" s="30">
        <f t="shared" si="4"/>
        <v>0</v>
      </c>
      <c r="AB35" s="30">
        <f t="shared" si="5"/>
        <v>0</v>
      </c>
      <c r="AC35" s="30">
        <f t="shared" si="6"/>
        <v>0</v>
      </c>
      <c r="AD35" s="30">
        <f t="shared" si="7"/>
        <v>0</v>
      </c>
      <c r="AE35" s="31">
        <f t="shared" si="8"/>
        <v>0</v>
      </c>
      <c r="AF35" s="31">
        <f t="shared" si="9"/>
        <v>0</v>
      </c>
      <c r="AG35" s="31">
        <f t="shared" si="10"/>
        <v>0</v>
      </c>
      <c r="AH35" s="65">
        <f t="shared" si="11"/>
        <v>0</v>
      </c>
      <c r="AI35" s="30">
        <f t="shared" si="12"/>
        <v>30</v>
      </c>
      <c r="AJ35" s="30">
        <f t="shared" si="13"/>
        <v>42</v>
      </c>
      <c r="AK35" s="30">
        <f t="shared" si="14"/>
        <v>54</v>
      </c>
      <c r="AL35" s="30">
        <f t="shared" si="15"/>
        <v>60</v>
      </c>
      <c r="AM35" s="31">
        <f t="shared" si="16"/>
        <v>60</v>
      </c>
      <c r="AN35" s="31">
        <f t="shared" si="17"/>
        <v>54</v>
      </c>
      <c r="AO35" s="31">
        <f t="shared" si="18"/>
        <v>42</v>
      </c>
      <c r="AP35" s="65">
        <f t="shared" si="19"/>
        <v>156</v>
      </c>
      <c r="AQ35" s="30">
        <f t="shared" si="20"/>
        <v>0</v>
      </c>
      <c r="AR35" s="30">
        <f t="shared" si="21"/>
        <v>36</v>
      </c>
      <c r="AS35" s="30">
        <f t="shared" si="22"/>
        <v>0</v>
      </c>
      <c r="AT35" s="30">
        <f t="shared" si="23"/>
        <v>0</v>
      </c>
      <c r="AU35" s="31">
        <f t="shared" si="24"/>
        <v>36</v>
      </c>
      <c r="AV35" s="31">
        <f t="shared" si="25"/>
        <v>0</v>
      </c>
      <c r="AW35" s="31">
        <f t="shared" si="26"/>
        <v>0</v>
      </c>
      <c r="AX35" s="65">
        <f t="shared" si="27"/>
        <v>36</v>
      </c>
      <c r="CC35" s="49">
        <f t="shared" si="28"/>
        <v>192</v>
      </c>
    </row>
    <row r="36" spans="1:81" ht="45">
      <c r="A36" s="17">
        <v>33</v>
      </c>
      <c r="B36" s="19" t="s">
        <v>12</v>
      </c>
      <c r="C36" s="50" t="s">
        <v>162</v>
      </c>
      <c r="D36" s="54">
        <v>162</v>
      </c>
      <c r="E36" s="51" t="s">
        <v>163</v>
      </c>
      <c r="F36" s="98" t="s">
        <v>164</v>
      </c>
      <c r="G36" s="95"/>
      <c r="H36" s="10"/>
      <c r="I36" s="6">
        <v>90</v>
      </c>
      <c r="J36" s="6">
        <v>52</v>
      </c>
      <c r="K36" s="6"/>
      <c r="L36" s="6"/>
      <c r="M36" s="6"/>
      <c r="N36" s="6"/>
      <c r="O36" s="6"/>
      <c r="P36" s="6"/>
      <c r="Q36" s="88"/>
      <c r="R36" s="12"/>
      <c r="T36" s="52">
        <f t="shared" si="0"/>
        <v>0</v>
      </c>
      <c r="U36" s="53">
        <f t="shared" si="1"/>
        <v>90</v>
      </c>
      <c r="V36" s="79">
        <f t="shared" si="2"/>
        <v>52</v>
      </c>
      <c r="W36" s="82">
        <f t="shared" si="3"/>
        <v>142</v>
      </c>
      <c r="AA36" s="30">
        <f t="shared" si="4"/>
        <v>0</v>
      </c>
      <c r="AB36" s="30">
        <f t="shared" si="5"/>
        <v>0</v>
      </c>
      <c r="AC36" s="30">
        <f t="shared" si="6"/>
        <v>0</v>
      </c>
      <c r="AD36" s="30">
        <f t="shared" si="7"/>
        <v>0</v>
      </c>
      <c r="AE36" s="31">
        <f t="shared" si="8"/>
        <v>0</v>
      </c>
      <c r="AF36" s="31">
        <f t="shared" si="9"/>
        <v>0</v>
      </c>
      <c r="AG36" s="31">
        <f t="shared" si="10"/>
        <v>0</v>
      </c>
      <c r="AH36" s="65">
        <f t="shared" si="11"/>
        <v>0</v>
      </c>
      <c r="AI36" s="30">
        <f t="shared" si="12"/>
        <v>90</v>
      </c>
      <c r="AJ36" s="30">
        <f t="shared" si="13"/>
        <v>0</v>
      </c>
      <c r="AK36" s="30">
        <f t="shared" si="14"/>
        <v>0</v>
      </c>
      <c r="AL36" s="30">
        <f t="shared" si="15"/>
        <v>0</v>
      </c>
      <c r="AM36" s="31">
        <f t="shared" si="16"/>
        <v>90</v>
      </c>
      <c r="AN36" s="31">
        <f t="shared" si="17"/>
        <v>0</v>
      </c>
      <c r="AO36" s="31">
        <f t="shared" si="18"/>
        <v>0</v>
      </c>
      <c r="AP36" s="65">
        <f t="shared" si="19"/>
        <v>90</v>
      </c>
      <c r="AQ36" s="30">
        <f t="shared" si="20"/>
        <v>52</v>
      </c>
      <c r="AR36" s="30">
        <f t="shared" si="21"/>
        <v>0</v>
      </c>
      <c r="AS36" s="30">
        <f t="shared" si="22"/>
        <v>0</v>
      </c>
      <c r="AT36" s="30">
        <f t="shared" si="23"/>
        <v>0</v>
      </c>
      <c r="AU36" s="31">
        <f t="shared" si="24"/>
        <v>52</v>
      </c>
      <c r="AV36" s="31">
        <f t="shared" si="25"/>
        <v>0</v>
      </c>
      <c r="AW36" s="31">
        <f t="shared" si="26"/>
        <v>0</v>
      </c>
      <c r="AX36" s="65">
        <f t="shared" si="27"/>
        <v>52</v>
      </c>
      <c r="CC36" s="49">
        <f t="shared" si="28"/>
        <v>142</v>
      </c>
    </row>
    <row r="37" spans="1:81" ht="45">
      <c r="A37" s="17">
        <v>34</v>
      </c>
      <c r="B37" s="19" t="s">
        <v>12</v>
      </c>
      <c r="C37" s="50" t="s">
        <v>223</v>
      </c>
      <c r="D37" s="54" t="s">
        <v>224</v>
      </c>
      <c r="E37" s="51" t="s">
        <v>225</v>
      </c>
      <c r="F37" s="98" t="s">
        <v>226</v>
      </c>
      <c r="G37" s="95"/>
      <c r="H37" s="10"/>
      <c r="I37" s="6"/>
      <c r="J37" s="6"/>
      <c r="K37" s="6">
        <v>36</v>
      </c>
      <c r="L37" s="6">
        <v>24</v>
      </c>
      <c r="M37" s="6">
        <v>30</v>
      </c>
      <c r="N37" s="6">
        <v>32</v>
      </c>
      <c r="O37" s="6"/>
      <c r="P37" s="6"/>
      <c r="Q37" s="88"/>
      <c r="R37" s="12"/>
      <c r="T37" s="52">
        <f t="shared" si="0"/>
        <v>0</v>
      </c>
      <c r="U37" s="53">
        <f t="shared" si="1"/>
        <v>66</v>
      </c>
      <c r="V37" s="79">
        <f t="shared" si="2"/>
        <v>56</v>
      </c>
      <c r="W37" s="82">
        <f t="shared" si="3"/>
        <v>122</v>
      </c>
      <c r="AA37" s="30">
        <f t="shared" si="4"/>
        <v>0</v>
      </c>
      <c r="AB37" s="30">
        <f t="shared" si="5"/>
        <v>0</v>
      </c>
      <c r="AC37" s="30">
        <f t="shared" si="6"/>
        <v>0</v>
      </c>
      <c r="AD37" s="30">
        <f t="shared" si="7"/>
        <v>0</v>
      </c>
      <c r="AE37" s="31">
        <f t="shared" si="8"/>
        <v>0</v>
      </c>
      <c r="AF37" s="31">
        <f t="shared" si="9"/>
        <v>0</v>
      </c>
      <c r="AG37" s="31">
        <f t="shared" si="10"/>
        <v>0</v>
      </c>
      <c r="AH37" s="65">
        <f t="shared" si="11"/>
        <v>0</v>
      </c>
      <c r="AI37" s="30">
        <f t="shared" si="12"/>
        <v>0</v>
      </c>
      <c r="AJ37" s="30">
        <f t="shared" si="13"/>
        <v>36</v>
      </c>
      <c r="AK37" s="30">
        <f t="shared" si="14"/>
        <v>30</v>
      </c>
      <c r="AL37" s="30">
        <f t="shared" si="15"/>
        <v>0</v>
      </c>
      <c r="AM37" s="31">
        <f t="shared" si="16"/>
        <v>36</v>
      </c>
      <c r="AN37" s="31">
        <f t="shared" si="17"/>
        <v>30</v>
      </c>
      <c r="AO37" s="31">
        <f t="shared" si="18"/>
        <v>0</v>
      </c>
      <c r="AP37" s="65">
        <f t="shared" si="19"/>
        <v>66</v>
      </c>
      <c r="AQ37" s="30">
        <f t="shared" si="20"/>
        <v>0</v>
      </c>
      <c r="AR37" s="30">
        <f t="shared" si="21"/>
        <v>24</v>
      </c>
      <c r="AS37" s="30">
        <f t="shared" si="22"/>
        <v>32</v>
      </c>
      <c r="AT37" s="30">
        <f t="shared" si="23"/>
        <v>0</v>
      </c>
      <c r="AU37" s="31">
        <f t="shared" si="24"/>
        <v>32</v>
      </c>
      <c r="AV37" s="31">
        <f t="shared" si="25"/>
        <v>24</v>
      </c>
      <c r="AW37" s="31">
        <f t="shared" si="26"/>
        <v>0</v>
      </c>
      <c r="AX37" s="65">
        <f t="shared" si="27"/>
        <v>56</v>
      </c>
      <c r="CC37" s="49">
        <f t="shared" si="28"/>
        <v>122</v>
      </c>
    </row>
    <row r="38" spans="1:81" ht="45">
      <c r="A38" s="17">
        <v>35</v>
      </c>
      <c r="B38" s="19" t="s">
        <v>12</v>
      </c>
      <c r="C38" s="50" t="s">
        <v>200</v>
      </c>
      <c r="D38" s="54" t="s">
        <v>201</v>
      </c>
      <c r="E38" s="51" t="s">
        <v>202</v>
      </c>
      <c r="F38" s="98" t="s">
        <v>203</v>
      </c>
      <c r="G38" s="95"/>
      <c r="H38" s="10"/>
      <c r="I38" s="6"/>
      <c r="J38" s="6"/>
      <c r="K38" s="6"/>
      <c r="L38" s="6">
        <v>66</v>
      </c>
      <c r="M38" s="6"/>
      <c r="N38" s="6">
        <v>52</v>
      </c>
      <c r="O38" s="6"/>
      <c r="P38" s="6"/>
      <c r="Q38" s="88"/>
      <c r="R38" s="12"/>
      <c r="T38" s="52">
        <f t="shared" si="0"/>
        <v>0</v>
      </c>
      <c r="U38" s="53">
        <f t="shared" si="1"/>
        <v>0</v>
      </c>
      <c r="V38" s="79">
        <f t="shared" si="2"/>
        <v>118</v>
      </c>
      <c r="W38" s="82">
        <f t="shared" si="3"/>
        <v>118</v>
      </c>
      <c r="AA38" s="30">
        <f t="shared" si="4"/>
        <v>0</v>
      </c>
      <c r="AB38" s="30">
        <f t="shared" si="5"/>
        <v>0</v>
      </c>
      <c r="AC38" s="30">
        <f t="shared" si="6"/>
        <v>0</v>
      </c>
      <c r="AD38" s="30">
        <f t="shared" si="7"/>
        <v>0</v>
      </c>
      <c r="AE38" s="31">
        <f t="shared" si="8"/>
        <v>0</v>
      </c>
      <c r="AF38" s="31">
        <f t="shared" si="9"/>
        <v>0</v>
      </c>
      <c r="AG38" s="31">
        <f t="shared" si="10"/>
        <v>0</v>
      </c>
      <c r="AH38" s="65">
        <f t="shared" si="11"/>
        <v>0</v>
      </c>
      <c r="AI38" s="30">
        <f t="shared" si="12"/>
        <v>0</v>
      </c>
      <c r="AJ38" s="30">
        <f t="shared" si="13"/>
        <v>0</v>
      </c>
      <c r="AK38" s="30">
        <f t="shared" si="14"/>
        <v>0</v>
      </c>
      <c r="AL38" s="30">
        <f t="shared" si="15"/>
        <v>0</v>
      </c>
      <c r="AM38" s="31">
        <f t="shared" si="16"/>
        <v>0</v>
      </c>
      <c r="AN38" s="31">
        <f t="shared" si="17"/>
        <v>0</v>
      </c>
      <c r="AO38" s="31">
        <f t="shared" si="18"/>
        <v>0</v>
      </c>
      <c r="AP38" s="65">
        <f t="shared" si="19"/>
        <v>0</v>
      </c>
      <c r="AQ38" s="30">
        <f t="shared" si="20"/>
        <v>0</v>
      </c>
      <c r="AR38" s="30">
        <f t="shared" si="21"/>
        <v>66</v>
      </c>
      <c r="AS38" s="30">
        <f t="shared" si="22"/>
        <v>52</v>
      </c>
      <c r="AT38" s="30">
        <f t="shared" si="23"/>
        <v>0</v>
      </c>
      <c r="AU38" s="31">
        <f t="shared" si="24"/>
        <v>66</v>
      </c>
      <c r="AV38" s="31">
        <f t="shared" si="25"/>
        <v>52</v>
      </c>
      <c r="AW38" s="31">
        <f t="shared" si="26"/>
        <v>0</v>
      </c>
      <c r="AX38" s="65">
        <f t="shared" si="27"/>
        <v>118</v>
      </c>
      <c r="CC38" s="49">
        <f t="shared" si="28"/>
        <v>118</v>
      </c>
    </row>
    <row r="39" spans="1:81" ht="45">
      <c r="A39" s="17">
        <v>36</v>
      </c>
      <c r="B39" s="19" t="s">
        <v>12</v>
      </c>
      <c r="C39" s="50" t="s">
        <v>175</v>
      </c>
      <c r="D39" s="54">
        <v>162</v>
      </c>
      <c r="E39" s="51" t="s">
        <v>176</v>
      </c>
      <c r="F39" s="98" t="s">
        <v>177</v>
      </c>
      <c r="G39" s="95"/>
      <c r="H39" s="10"/>
      <c r="I39" s="6">
        <v>84</v>
      </c>
      <c r="J39" s="6">
        <v>28</v>
      </c>
      <c r="K39" s="6"/>
      <c r="L39" s="6"/>
      <c r="M39" s="6"/>
      <c r="N39" s="6"/>
      <c r="O39" s="6"/>
      <c r="P39" s="6"/>
      <c r="Q39" s="88"/>
      <c r="R39" s="12"/>
      <c r="T39" s="52">
        <f t="shared" si="0"/>
        <v>0</v>
      </c>
      <c r="U39" s="53">
        <f t="shared" si="1"/>
        <v>84</v>
      </c>
      <c r="V39" s="79">
        <f t="shared" si="2"/>
        <v>28</v>
      </c>
      <c r="W39" s="82">
        <f t="shared" si="3"/>
        <v>112</v>
      </c>
      <c r="AA39" s="30">
        <f t="shared" si="4"/>
        <v>0</v>
      </c>
      <c r="AB39" s="30">
        <f t="shared" si="5"/>
        <v>0</v>
      </c>
      <c r="AC39" s="30">
        <f t="shared" si="6"/>
        <v>0</v>
      </c>
      <c r="AD39" s="30">
        <f t="shared" si="7"/>
        <v>0</v>
      </c>
      <c r="AE39" s="31">
        <f t="shared" si="8"/>
        <v>0</v>
      </c>
      <c r="AF39" s="31">
        <f t="shared" si="9"/>
        <v>0</v>
      </c>
      <c r="AG39" s="31">
        <f t="shared" si="10"/>
        <v>0</v>
      </c>
      <c r="AH39" s="65">
        <f t="shared" si="11"/>
        <v>0</v>
      </c>
      <c r="AI39" s="30">
        <f t="shared" si="12"/>
        <v>84</v>
      </c>
      <c r="AJ39" s="30">
        <f t="shared" si="13"/>
        <v>0</v>
      </c>
      <c r="AK39" s="30">
        <f t="shared" si="14"/>
        <v>0</v>
      </c>
      <c r="AL39" s="30">
        <f t="shared" si="15"/>
        <v>0</v>
      </c>
      <c r="AM39" s="31">
        <f t="shared" si="16"/>
        <v>84</v>
      </c>
      <c r="AN39" s="31">
        <f t="shared" si="17"/>
        <v>0</v>
      </c>
      <c r="AO39" s="31">
        <f t="shared" si="18"/>
        <v>0</v>
      </c>
      <c r="AP39" s="65">
        <f t="shared" si="19"/>
        <v>84</v>
      </c>
      <c r="AQ39" s="30">
        <f t="shared" si="20"/>
        <v>28</v>
      </c>
      <c r="AR39" s="30">
        <f t="shared" si="21"/>
        <v>0</v>
      </c>
      <c r="AS39" s="30">
        <f t="shared" si="22"/>
        <v>0</v>
      </c>
      <c r="AT39" s="30">
        <f t="shared" si="23"/>
        <v>0</v>
      </c>
      <c r="AU39" s="31">
        <f t="shared" si="24"/>
        <v>28</v>
      </c>
      <c r="AV39" s="31">
        <f t="shared" si="25"/>
        <v>0</v>
      </c>
      <c r="AW39" s="31">
        <f t="shared" si="26"/>
        <v>0</v>
      </c>
      <c r="AX39" s="65">
        <f t="shared" si="27"/>
        <v>28</v>
      </c>
      <c r="CC39" s="49">
        <f t="shared" si="28"/>
        <v>112</v>
      </c>
    </row>
    <row r="40" spans="1:81" ht="45">
      <c r="A40" s="17">
        <v>37</v>
      </c>
      <c r="B40" s="19" t="s">
        <v>12</v>
      </c>
      <c r="C40" s="50" t="s">
        <v>244</v>
      </c>
      <c r="D40" s="54">
        <v>111</v>
      </c>
      <c r="E40" s="51" t="s">
        <v>245</v>
      </c>
      <c r="F40" s="98" t="s">
        <v>246</v>
      </c>
      <c r="G40" s="95"/>
      <c r="H40" s="10"/>
      <c r="I40" s="6"/>
      <c r="J40" s="6"/>
      <c r="K40" s="6"/>
      <c r="L40" s="6"/>
      <c r="M40" s="6"/>
      <c r="N40" s="6"/>
      <c r="O40" s="6">
        <v>42</v>
      </c>
      <c r="P40" s="6">
        <v>28</v>
      </c>
      <c r="Q40" s="88"/>
      <c r="R40" s="12"/>
      <c r="T40" s="52">
        <f t="shared" si="0"/>
        <v>0</v>
      </c>
      <c r="U40" s="53">
        <f t="shared" si="1"/>
        <v>42</v>
      </c>
      <c r="V40" s="79">
        <f t="shared" si="2"/>
        <v>28</v>
      </c>
      <c r="W40" s="82">
        <f t="shared" si="3"/>
        <v>70</v>
      </c>
      <c r="AA40" s="30">
        <f t="shared" si="4"/>
        <v>0</v>
      </c>
      <c r="AB40" s="30">
        <f t="shared" si="5"/>
        <v>0</v>
      </c>
      <c r="AC40" s="30">
        <f t="shared" si="6"/>
        <v>0</v>
      </c>
      <c r="AD40" s="30">
        <f t="shared" si="7"/>
        <v>0</v>
      </c>
      <c r="AE40" s="31">
        <f t="shared" si="8"/>
        <v>0</v>
      </c>
      <c r="AF40" s="31">
        <f t="shared" si="9"/>
        <v>0</v>
      </c>
      <c r="AG40" s="31">
        <f t="shared" si="10"/>
        <v>0</v>
      </c>
      <c r="AH40" s="65">
        <f t="shared" si="11"/>
        <v>0</v>
      </c>
      <c r="AI40" s="30">
        <f t="shared" si="12"/>
        <v>0</v>
      </c>
      <c r="AJ40" s="30">
        <f t="shared" si="13"/>
        <v>0</v>
      </c>
      <c r="AK40" s="30">
        <f t="shared" si="14"/>
        <v>0</v>
      </c>
      <c r="AL40" s="30">
        <f t="shared" si="15"/>
        <v>42</v>
      </c>
      <c r="AM40" s="31">
        <f t="shared" si="16"/>
        <v>42</v>
      </c>
      <c r="AN40" s="31">
        <f t="shared" si="17"/>
        <v>0</v>
      </c>
      <c r="AO40" s="31">
        <f t="shared" si="18"/>
        <v>0</v>
      </c>
      <c r="AP40" s="65">
        <f t="shared" si="19"/>
        <v>42</v>
      </c>
      <c r="AQ40" s="30">
        <f t="shared" si="20"/>
        <v>0</v>
      </c>
      <c r="AR40" s="30">
        <f t="shared" si="21"/>
        <v>0</v>
      </c>
      <c r="AS40" s="30">
        <f t="shared" si="22"/>
        <v>0</v>
      </c>
      <c r="AT40" s="30">
        <f t="shared" si="23"/>
        <v>28</v>
      </c>
      <c r="AU40" s="31">
        <f t="shared" si="24"/>
        <v>28</v>
      </c>
      <c r="AV40" s="31">
        <f t="shared" si="25"/>
        <v>0</v>
      </c>
      <c r="AW40" s="31">
        <f t="shared" si="26"/>
        <v>0</v>
      </c>
      <c r="AX40" s="65">
        <f t="shared" si="27"/>
        <v>28</v>
      </c>
      <c r="CC40" s="49">
        <f t="shared" si="28"/>
        <v>70</v>
      </c>
    </row>
    <row r="41" spans="1:81" ht="45">
      <c r="A41" s="17">
        <v>38</v>
      </c>
      <c r="B41" s="19" t="s">
        <v>12</v>
      </c>
      <c r="C41" s="50" t="s">
        <v>220</v>
      </c>
      <c r="D41" s="54">
        <v>113</v>
      </c>
      <c r="E41" s="51" t="s">
        <v>221</v>
      </c>
      <c r="F41" s="98" t="s">
        <v>222</v>
      </c>
      <c r="G41" s="95"/>
      <c r="H41" s="10"/>
      <c r="I41" s="6"/>
      <c r="J41" s="6"/>
      <c r="K41" s="6"/>
      <c r="L41" s="6"/>
      <c r="M41" s="6">
        <v>36</v>
      </c>
      <c r="N41" s="6"/>
      <c r="O41" s="6"/>
      <c r="P41" s="6"/>
      <c r="Q41" s="88"/>
      <c r="R41" s="12"/>
      <c r="T41" s="52">
        <f t="shared" si="0"/>
        <v>0</v>
      </c>
      <c r="U41" s="53">
        <f t="shared" si="1"/>
        <v>36</v>
      </c>
      <c r="V41" s="79">
        <f t="shared" si="2"/>
        <v>0</v>
      </c>
      <c r="W41" s="82">
        <f t="shared" si="3"/>
        <v>36</v>
      </c>
      <c r="AA41" s="30">
        <f t="shared" si="4"/>
        <v>0</v>
      </c>
      <c r="AB41" s="30">
        <f t="shared" si="5"/>
        <v>0</v>
      </c>
      <c r="AC41" s="30">
        <f t="shared" si="6"/>
        <v>0</v>
      </c>
      <c r="AD41" s="30">
        <f t="shared" si="7"/>
        <v>0</v>
      </c>
      <c r="AE41" s="31">
        <f t="shared" si="8"/>
        <v>0</v>
      </c>
      <c r="AF41" s="31">
        <f t="shared" si="9"/>
        <v>0</v>
      </c>
      <c r="AG41" s="31">
        <f t="shared" si="10"/>
        <v>0</v>
      </c>
      <c r="AH41" s="65">
        <f t="shared" si="11"/>
        <v>0</v>
      </c>
      <c r="AI41" s="30">
        <f t="shared" si="12"/>
        <v>0</v>
      </c>
      <c r="AJ41" s="30">
        <f t="shared" si="13"/>
        <v>0</v>
      </c>
      <c r="AK41" s="30">
        <f t="shared" si="14"/>
        <v>36</v>
      </c>
      <c r="AL41" s="30">
        <f t="shared" si="15"/>
        <v>0</v>
      </c>
      <c r="AM41" s="31">
        <f t="shared" si="16"/>
        <v>36</v>
      </c>
      <c r="AN41" s="31">
        <f t="shared" si="17"/>
        <v>0</v>
      </c>
      <c r="AO41" s="31">
        <f t="shared" si="18"/>
        <v>0</v>
      </c>
      <c r="AP41" s="65">
        <f t="shared" si="19"/>
        <v>36</v>
      </c>
      <c r="AQ41" s="30">
        <f t="shared" si="20"/>
        <v>0</v>
      </c>
      <c r="AR41" s="30">
        <f t="shared" si="21"/>
        <v>0</v>
      </c>
      <c r="AS41" s="30">
        <f t="shared" si="22"/>
        <v>0</v>
      </c>
      <c r="AT41" s="30">
        <f t="shared" si="23"/>
        <v>0</v>
      </c>
      <c r="AU41" s="31">
        <f t="shared" si="24"/>
        <v>0</v>
      </c>
      <c r="AV41" s="31">
        <f t="shared" si="25"/>
        <v>0</v>
      </c>
      <c r="AW41" s="31">
        <f t="shared" si="26"/>
        <v>0</v>
      </c>
      <c r="AX41" s="65">
        <f t="shared" si="27"/>
        <v>0</v>
      </c>
      <c r="CC41" s="49">
        <f t="shared" si="28"/>
        <v>36</v>
      </c>
    </row>
    <row r="42" spans="1:81" ht="56.25">
      <c r="A42" s="17">
        <v>39</v>
      </c>
      <c r="B42" s="73" t="s">
        <v>11</v>
      </c>
      <c r="C42" s="50" t="s">
        <v>183</v>
      </c>
      <c r="D42" s="54">
        <v>225</v>
      </c>
      <c r="E42" s="51" t="s">
        <v>184</v>
      </c>
      <c r="F42" s="98" t="s">
        <v>185</v>
      </c>
      <c r="G42" s="95"/>
      <c r="H42" s="10"/>
      <c r="I42" s="6">
        <v>12</v>
      </c>
      <c r="J42" s="6">
        <v>16</v>
      </c>
      <c r="K42" s="6"/>
      <c r="L42" s="6"/>
      <c r="M42" s="6"/>
      <c r="N42" s="6"/>
      <c r="O42" s="6"/>
      <c r="P42" s="6"/>
      <c r="Q42" s="88"/>
      <c r="R42" s="12"/>
      <c r="T42" s="52">
        <f t="shared" si="0"/>
        <v>0</v>
      </c>
      <c r="U42" s="53">
        <f t="shared" si="1"/>
        <v>12</v>
      </c>
      <c r="V42" s="79">
        <f t="shared" si="2"/>
        <v>16</v>
      </c>
      <c r="W42" s="82">
        <f t="shared" si="3"/>
        <v>28</v>
      </c>
      <c r="AA42" s="30">
        <f t="shared" si="4"/>
        <v>0</v>
      </c>
      <c r="AB42" s="30">
        <f t="shared" si="5"/>
        <v>0</v>
      </c>
      <c r="AC42" s="30">
        <f t="shared" si="6"/>
        <v>0</v>
      </c>
      <c r="AD42" s="30">
        <f t="shared" si="7"/>
        <v>0</v>
      </c>
      <c r="AE42" s="31">
        <f t="shared" si="8"/>
        <v>0</v>
      </c>
      <c r="AF42" s="31">
        <f t="shared" si="9"/>
        <v>0</v>
      </c>
      <c r="AG42" s="31">
        <f t="shared" si="10"/>
        <v>0</v>
      </c>
      <c r="AH42" s="65">
        <f t="shared" si="11"/>
        <v>0</v>
      </c>
      <c r="AI42" s="30">
        <f t="shared" si="12"/>
        <v>12</v>
      </c>
      <c r="AJ42" s="30">
        <f t="shared" si="13"/>
        <v>0</v>
      </c>
      <c r="AK42" s="30">
        <f t="shared" si="14"/>
        <v>0</v>
      </c>
      <c r="AL42" s="30">
        <f t="shared" si="15"/>
        <v>0</v>
      </c>
      <c r="AM42" s="31">
        <f t="shared" si="16"/>
        <v>12</v>
      </c>
      <c r="AN42" s="31">
        <f t="shared" si="17"/>
        <v>0</v>
      </c>
      <c r="AO42" s="31">
        <f t="shared" si="18"/>
        <v>0</v>
      </c>
      <c r="AP42" s="65">
        <f t="shared" si="19"/>
        <v>12</v>
      </c>
      <c r="AQ42" s="30">
        <f t="shared" si="20"/>
        <v>16</v>
      </c>
      <c r="AR42" s="30">
        <f t="shared" si="21"/>
        <v>0</v>
      </c>
      <c r="AS42" s="30">
        <f t="shared" si="22"/>
        <v>0</v>
      </c>
      <c r="AT42" s="30">
        <f t="shared" si="23"/>
        <v>0</v>
      </c>
      <c r="AU42" s="31">
        <f t="shared" si="24"/>
        <v>16</v>
      </c>
      <c r="AV42" s="31">
        <f t="shared" si="25"/>
        <v>0</v>
      </c>
      <c r="AW42" s="31">
        <f t="shared" si="26"/>
        <v>0</v>
      </c>
      <c r="AX42" s="65">
        <f t="shared" si="27"/>
        <v>16</v>
      </c>
      <c r="CC42" s="49">
        <f t="shared" si="28"/>
        <v>28</v>
      </c>
    </row>
    <row r="43" spans="1:81" ht="56.25">
      <c r="A43" s="17">
        <v>40</v>
      </c>
      <c r="B43" s="19" t="s">
        <v>12</v>
      </c>
      <c r="C43" s="50" t="s">
        <v>72</v>
      </c>
      <c r="D43" s="54">
        <v>111</v>
      </c>
      <c r="E43" s="51" t="s">
        <v>181</v>
      </c>
      <c r="F43" s="98" t="s">
        <v>182</v>
      </c>
      <c r="G43" s="95"/>
      <c r="H43" s="10"/>
      <c r="I43" s="6">
        <v>6</v>
      </c>
      <c r="J43" s="6">
        <v>20</v>
      </c>
      <c r="K43" s="6"/>
      <c r="L43" s="6"/>
      <c r="M43" s="6"/>
      <c r="N43" s="6"/>
      <c r="O43" s="6"/>
      <c r="P43" s="6"/>
      <c r="Q43" s="88"/>
      <c r="R43" s="12"/>
      <c r="T43" s="52">
        <f t="shared" si="0"/>
        <v>0</v>
      </c>
      <c r="U43" s="53">
        <f t="shared" si="1"/>
        <v>6</v>
      </c>
      <c r="V43" s="79">
        <f t="shared" si="2"/>
        <v>20</v>
      </c>
      <c r="W43" s="82">
        <f t="shared" si="3"/>
        <v>26</v>
      </c>
      <c r="AA43" s="30">
        <f t="shared" si="4"/>
        <v>0</v>
      </c>
      <c r="AB43" s="30">
        <f t="shared" si="5"/>
        <v>0</v>
      </c>
      <c r="AC43" s="30">
        <f t="shared" si="6"/>
        <v>0</v>
      </c>
      <c r="AD43" s="30">
        <f t="shared" si="7"/>
        <v>0</v>
      </c>
      <c r="AE43" s="31">
        <f t="shared" si="8"/>
        <v>0</v>
      </c>
      <c r="AF43" s="31">
        <f t="shared" si="9"/>
        <v>0</v>
      </c>
      <c r="AG43" s="31">
        <f t="shared" si="10"/>
        <v>0</v>
      </c>
      <c r="AH43" s="65">
        <f t="shared" si="11"/>
        <v>0</v>
      </c>
      <c r="AI43" s="30">
        <f t="shared" si="12"/>
        <v>6</v>
      </c>
      <c r="AJ43" s="30">
        <f t="shared" si="13"/>
        <v>0</v>
      </c>
      <c r="AK43" s="30">
        <f t="shared" si="14"/>
        <v>0</v>
      </c>
      <c r="AL43" s="30">
        <f t="shared" si="15"/>
        <v>0</v>
      </c>
      <c r="AM43" s="31">
        <f t="shared" si="16"/>
        <v>6</v>
      </c>
      <c r="AN43" s="31">
        <f t="shared" si="17"/>
        <v>0</v>
      </c>
      <c r="AO43" s="31">
        <f t="shared" si="18"/>
        <v>0</v>
      </c>
      <c r="AP43" s="65">
        <f t="shared" si="19"/>
        <v>6</v>
      </c>
      <c r="AQ43" s="30">
        <f t="shared" si="20"/>
        <v>20</v>
      </c>
      <c r="AR43" s="30">
        <f t="shared" si="21"/>
        <v>0</v>
      </c>
      <c r="AS43" s="30">
        <f t="shared" si="22"/>
        <v>0</v>
      </c>
      <c r="AT43" s="30">
        <f t="shared" si="23"/>
        <v>0</v>
      </c>
      <c r="AU43" s="31">
        <f t="shared" si="24"/>
        <v>20</v>
      </c>
      <c r="AV43" s="31">
        <f t="shared" si="25"/>
        <v>0</v>
      </c>
      <c r="AW43" s="31">
        <f t="shared" si="26"/>
        <v>0</v>
      </c>
      <c r="AX43" s="65">
        <f t="shared" si="27"/>
        <v>20</v>
      </c>
      <c r="CC43" s="49">
        <f t="shared" si="28"/>
        <v>26</v>
      </c>
    </row>
    <row r="44" spans="1:81" ht="45.75" thickBot="1">
      <c r="A44" s="17">
        <v>41</v>
      </c>
      <c r="B44" s="19" t="s">
        <v>12</v>
      </c>
      <c r="C44" s="55" t="s">
        <v>186</v>
      </c>
      <c r="D44" s="56">
        <v>237</v>
      </c>
      <c r="E44" s="57" t="s">
        <v>187</v>
      </c>
      <c r="F44" s="99" t="s">
        <v>188</v>
      </c>
      <c r="G44" s="96"/>
      <c r="H44" s="34"/>
      <c r="I44" s="24"/>
      <c r="J44" s="24">
        <v>12</v>
      </c>
      <c r="K44" s="24"/>
      <c r="L44" s="24"/>
      <c r="M44" s="24"/>
      <c r="N44" s="24"/>
      <c r="O44" s="24"/>
      <c r="P44" s="24"/>
      <c r="Q44" s="89"/>
      <c r="R44" s="27"/>
      <c r="T44" s="58">
        <f t="shared" si="0"/>
        <v>0</v>
      </c>
      <c r="U44" s="59">
        <f t="shared" si="1"/>
        <v>0</v>
      </c>
      <c r="V44" s="80">
        <f t="shared" si="2"/>
        <v>12</v>
      </c>
      <c r="W44" s="83">
        <f t="shared" si="3"/>
        <v>12</v>
      </c>
      <c r="AA44" s="30">
        <f t="shared" si="4"/>
        <v>0</v>
      </c>
      <c r="AB44" s="30">
        <f t="shared" si="5"/>
        <v>0</v>
      </c>
      <c r="AC44" s="30">
        <f t="shared" si="6"/>
        <v>0</v>
      </c>
      <c r="AD44" s="30">
        <f t="shared" si="7"/>
        <v>0</v>
      </c>
      <c r="AE44" s="31">
        <f t="shared" si="8"/>
        <v>0</v>
      </c>
      <c r="AF44" s="31">
        <f t="shared" si="9"/>
        <v>0</v>
      </c>
      <c r="AG44" s="31">
        <f t="shared" si="10"/>
        <v>0</v>
      </c>
      <c r="AH44" s="65">
        <f t="shared" si="11"/>
        <v>0</v>
      </c>
      <c r="AI44" s="30">
        <f t="shared" si="12"/>
        <v>0</v>
      </c>
      <c r="AJ44" s="30">
        <f t="shared" si="13"/>
        <v>0</v>
      </c>
      <c r="AK44" s="30">
        <f t="shared" si="14"/>
        <v>0</v>
      </c>
      <c r="AL44" s="30">
        <f t="shared" si="15"/>
        <v>0</v>
      </c>
      <c r="AM44" s="31">
        <f t="shared" si="16"/>
        <v>0</v>
      </c>
      <c r="AN44" s="31">
        <f t="shared" si="17"/>
        <v>0</v>
      </c>
      <c r="AO44" s="31">
        <f t="shared" si="18"/>
        <v>0</v>
      </c>
      <c r="AP44" s="65">
        <f t="shared" si="19"/>
        <v>0</v>
      </c>
      <c r="AQ44" s="30">
        <f t="shared" si="20"/>
        <v>12</v>
      </c>
      <c r="AR44" s="30">
        <f t="shared" si="21"/>
        <v>0</v>
      </c>
      <c r="AS44" s="30">
        <f t="shared" si="22"/>
        <v>0</v>
      </c>
      <c r="AT44" s="30">
        <f t="shared" si="23"/>
        <v>0</v>
      </c>
      <c r="AU44" s="31">
        <f t="shared" si="24"/>
        <v>12</v>
      </c>
      <c r="AV44" s="31">
        <f t="shared" si="25"/>
        <v>0</v>
      </c>
      <c r="AW44" s="31">
        <f t="shared" si="26"/>
        <v>0</v>
      </c>
      <c r="AX44" s="65">
        <f t="shared" si="27"/>
        <v>12</v>
      </c>
      <c r="CC44" s="49">
        <f t="shared" si="28"/>
        <v>12</v>
      </c>
    </row>
  </sheetData>
  <sheetProtection/>
  <mergeCells count="8">
    <mergeCell ref="AI1:AP1"/>
    <mergeCell ref="AQ1:AX1"/>
    <mergeCell ref="B1:B3"/>
    <mergeCell ref="C1:C3"/>
    <mergeCell ref="D1:D3"/>
    <mergeCell ref="E1:E3"/>
    <mergeCell ref="F1:F3"/>
    <mergeCell ref="AA1:AH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70" r:id="rId2"/>
  <headerFooter>
    <oddHeader>&amp;C&amp;"-,Tučné"&amp;28ČESKÝ POHÁR 2014 - R4 MUŽI</oddHeader>
  </headerFooter>
  <rowBreaks count="1" manualBreakCount="1">
    <brk id="21" max="255" man="1"/>
  </rowBreaks>
  <colBreaks count="1" manualBreakCount="1">
    <brk id="24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"/>
  <sheetViews>
    <sheetView zoomScalePageLayoutView="60" workbookViewId="0" topLeftCell="A1">
      <pane xSplit="6" ySplit="3" topLeftCell="K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7109375" style="1" bestFit="1" customWidth="1"/>
    <col min="2" max="2" width="5.28125" style="18" bestFit="1" customWidth="1"/>
    <col min="3" max="3" width="21.421875" style="60" customWidth="1"/>
    <col min="4" max="4" width="5.57421875" style="61" customWidth="1"/>
    <col min="5" max="5" width="20.57421875" style="62" bestFit="1" customWidth="1"/>
    <col min="6" max="6" width="3.8515625" style="63" bestFit="1" customWidth="1"/>
    <col min="7" max="8" width="8.7109375" style="7" customWidth="1"/>
    <col min="9" max="14" width="8.421875" style="8" customWidth="1"/>
    <col min="15" max="15" width="8.421875" style="7" customWidth="1"/>
    <col min="16" max="17" width="8.7109375" style="7" customWidth="1"/>
    <col min="18" max="18" width="8.421875" style="7" customWidth="1"/>
    <col min="19" max="19" width="9.140625" style="45" customWidth="1"/>
    <col min="20" max="20" width="7.8515625" style="9" bestFit="1" customWidth="1"/>
    <col min="21" max="21" width="8.7109375" style="9" customWidth="1"/>
    <col min="22" max="22" width="7.7109375" style="9" bestFit="1" customWidth="1"/>
    <col min="23" max="23" width="8.421875" style="37" bestFit="1" customWidth="1"/>
    <col min="24" max="24" width="8.7109375" style="37" customWidth="1"/>
    <col min="25" max="26" width="9.28125" style="48" customWidth="1"/>
    <col min="27" max="28" width="4.57421875" style="9" bestFit="1" customWidth="1"/>
    <col min="29" max="29" width="4.7109375" style="9" bestFit="1" customWidth="1"/>
    <col min="30" max="30" width="4.7109375" style="9" customWidth="1"/>
    <col min="31" max="32" width="3.57421875" style="9" bestFit="1" customWidth="1"/>
    <col min="33" max="33" width="3.57421875" style="9" customWidth="1"/>
    <col min="34" max="34" width="5.421875" style="66" bestFit="1" customWidth="1"/>
    <col min="35" max="36" width="4.57421875" style="9" bestFit="1" customWidth="1"/>
    <col min="37" max="37" width="4.57421875" style="9" customWidth="1"/>
    <col min="38" max="38" width="4.7109375" style="9" bestFit="1" customWidth="1"/>
    <col min="39" max="40" width="3.57421875" style="9" bestFit="1" customWidth="1"/>
    <col min="41" max="41" width="3.57421875" style="9" customWidth="1"/>
    <col min="42" max="42" width="5.421875" style="66" bestFit="1" customWidth="1"/>
    <col min="43" max="44" width="4.57421875" style="9" bestFit="1" customWidth="1"/>
    <col min="45" max="45" width="4.57421875" style="9" customWidth="1"/>
    <col min="46" max="46" width="4.7109375" style="9" bestFit="1" customWidth="1"/>
    <col min="47" max="48" width="3.57421875" style="9" bestFit="1" customWidth="1"/>
    <col min="49" max="49" width="3.57421875" style="9" customWidth="1"/>
    <col min="50" max="50" width="5.421875" style="66" bestFit="1" customWidth="1"/>
    <col min="51" max="80" width="9.28125" style="48" customWidth="1"/>
    <col min="81" max="81" width="11.7109375" style="48" bestFit="1" customWidth="1"/>
    <col min="82" max="91" width="9.28125" style="48" customWidth="1"/>
    <col min="92" max="151" width="9.28125" style="36" customWidth="1"/>
    <col min="152" max="16384" width="9.140625" style="36" customWidth="1"/>
  </cols>
  <sheetData>
    <row r="1" spans="1:91" s="1" customFormat="1" ht="12.75">
      <c r="A1" s="3" t="s">
        <v>0</v>
      </c>
      <c r="B1" s="136" t="s">
        <v>20</v>
      </c>
      <c r="C1" s="136" t="s">
        <v>19</v>
      </c>
      <c r="D1" s="141" t="s">
        <v>18</v>
      </c>
      <c r="E1" s="136" t="s">
        <v>1</v>
      </c>
      <c r="F1" s="144" t="s">
        <v>13</v>
      </c>
      <c r="G1" s="39" t="s">
        <v>44</v>
      </c>
      <c r="H1" s="5" t="s">
        <v>44</v>
      </c>
      <c r="I1" s="5" t="s">
        <v>2</v>
      </c>
      <c r="J1" s="5" t="s">
        <v>2</v>
      </c>
      <c r="K1" s="5" t="s">
        <v>3</v>
      </c>
      <c r="L1" s="5" t="s">
        <v>3</v>
      </c>
      <c r="M1" s="5" t="s">
        <v>3</v>
      </c>
      <c r="N1" s="5" t="s">
        <v>3</v>
      </c>
      <c r="O1" s="5" t="s">
        <v>24</v>
      </c>
      <c r="P1" s="5" t="s">
        <v>24</v>
      </c>
      <c r="Q1" s="5" t="s">
        <v>31</v>
      </c>
      <c r="R1" s="72" t="s">
        <v>31</v>
      </c>
      <c r="S1" s="18"/>
      <c r="T1" s="38" t="s">
        <v>7</v>
      </c>
      <c r="U1" s="39" t="s">
        <v>8</v>
      </c>
      <c r="V1" s="40" t="s">
        <v>9</v>
      </c>
      <c r="W1" s="68"/>
      <c r="X1" s="11"/>
      <c r="Y1" s="18"/>
      <c r="Z1" s="18"/>
      <c r="AA1" s="135" t="s">
        <v>7</v>
      </c>
      <c r="AB1" s="135"/>
      <c r="AC1" s="135"/>
      <c r="AD1" s="135"/>
      <c r="AE1" s="135"/>
      <c r="AF1" s="135"/>
      <c r="AG1" s="135"/>
      <c r="AH1" s="135"/>
      <c r="AI1" s="135" t="s">
        <v>8</v>
      </c>
      <c r="AJ1" s="135"/>
      <c r="AK1" s="135"/>
      <c r="AL1" s="135"/>
      <c r="AM1" s="135"/>
      <c r="AN1" s="135"/>
      <c r="AO1" s="135"/>
      <c r="AP1" s="135"/>
      <c r="AQ1" s="135" t="s">
        <v>9</v>
      </c>
      <c r="AR1" s="135"/>
      <c r="AS1" s="135"/>
      <c r="AT1" s="135"/>
      <c r="AU1" s="135"/>
      <c r="AV1" s="135"/>
      <c r="AW1" s="135"/>
      <c r="AX1" s="135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</row>
    <row r="2" spans="1:91" s="1" customFormat="1" ht="12.75">
      <c r="A2" s="4"/>
      <c r="B2" s="137"/>
      <c r="C2" s="139"/>
      <c r="D2" s="142"/>
      <c r="E2" s="139"/>
      <c r="F2" s="145"/>
      <c r="G2" s="100" t="s">
        <v>4</v>
      </c>
      <c r="H2" s="2" t="s">
        <v>4</v>
      </c>
      <c r="I2" s="2" t="s">
        <v>5</v>
      </c>
      <c r="J2" s="2" t="s">
        <v>6</v>
      </c>
      <c r="K2" s="2" t="s">
        <v>5</v>
      </c>
      <c r="L2" s="2" t="s">
        <v>6</v>
      </c>
      <c r="M2" s="71" t="s">
        <v>5</v>
      </c>
      <c r="N2" s="71" t="s">
        <v>6</v>
      </c>
      <c r="O2" s="2" t="s">
        <v>5</v>
      </c>
      <c r="P2" s="2" t="s">
        <v>6</v>
      </c>
      <c r="Q2" s="2" t="s">
        <v>4</v>
      </c>
      <c r="R2" s="86" t="s">
        <v>4</v>
      </c>
      <c r="S2" s="18"/>
      <c r="T2" s="14" t="s">
        <v>10</v>
      </c>
      <c r="U2" s="13" t="s">
        <v>10</v>
      </c>
      <c r="V2" s="20" t="s">
        <v>10</v>
      </c>
      <c r="W2" s="69" t="s">
        <v>10</v>
      </c>
      <c r="X2" s="11"/>
      <c r="Y2" s="18"/>
      <c r="Z2" s="18"/>
      <c r="AA2" s="15" t="s">
        <v>46</v>
      </c>
      <c r="AB2" s="15" t="s">
        <v>46</v>
      </c>
      <c r="AC2" s="15" t="s">
        <v>30</v>
      </c>
      <c r="AD2" s="15" t="s">
        <v>30</v>
      </c>
      <c r="AE2" s="15" t="s">
        <v>14</v>
      </c>
      <c r="AF2" s="15" t="s">
        <v>15</v>
      </c>
      <c r="AG2" s="15" t="s">
        <v>47</v>
      </c>
      <c r="AH2" s="15" t="s">
        <v>10</v>
      </c>
      <c r="AI2" s="15" t="s">
        <v>16</v>
      </c>
      <c r="AJ2" s="15" t="s">
        <v>17</v>
      </c>
      <c r="AK2" s="15" t="s">
        <v>17</v>
      </c>
      <c r="AL2" s="15" t="s">
        <v>25</v>
      </c>
      <c r="AM2" s="15" t="s">
        <v>14</v>
      </c>
      <c r="AN2" s="15" t="s">
        <v>15</v>
      </c>
      <c r="AO2" s="15" t="s">
        <v>47</v>
      </c>
      <c r="AP2" s="15" t="s">
        <v>10</v>
      </c>
      <c r="AQ2" s="15" t="s">
        <v>16</v>
      </c>
      <c r="AR2" s="15" t="s">
        <v>17</v>
      </c>
      <c r="AS2" s="15" t="s">
        <v>17</v>
      </c>
      <c r="AT2" s="15" t="s">
        <v>25</v>
      </c>
      <c r="AU2" s="15" t="s">
        <v>14</v>
      </c>
      <c r="AV2" s="15" t="s">
        <v>15</v>
      </c>
      <c r="AW2" s="15" t="s">
        <v>47</v>
      </c>
      <c r="AX2" s="15" t="s">
        <v>10</v>
      </c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</row>
    <row r="3" spans="1:91" s="35" customFormat="1" ht="13.5" thickBot="1">
      <c r="A3" s="29"/>
      <c r="B3" s="137"/>
      <c r="C3" s="139"/>
      <c r="D3" s="142"/>
      <c r="E3" s="139"/>
      <c r="F3" s="145"/>
      <c r="G3" s="42">
        <v>41748</v>
      </c>
      <c r="H3" s="28">
        <v>41749</v>
      </c>
      <c r="I3" s="28">
        <v>41797</v>
      </c>
      <c r="J3" s="28">
        <v>41798</v>
      </c>
      <c r="K3" s="28">
        <v>41811</v>
      </c>
      <c r="L3" s="28">
        <v>41751</v>
      </c>
      <c r="M3" s="28">
        <v>41811</v>
      </c>
      <c r="N3" s="28">
        <v>41751</v>
      </c>
      <c r="O3" s="28">
        <v>41867</v>
      </c>
      <c r="P3" s="28">
        <v>41868</v>
      </c>
      <c r="Q3" s="28">
        <v>41881</v>
      </c>
      <c r="R3" s="93">
        <v>41882</v>
      </c>
      <c r="S3" s="41"/>
      <c r="T3" s="74"/>
      <c r="U3" s="75"/>
      <c r="V3" s="76"/>
      <c r="W3" s="77"/>
      <c r="X3" s="37"/>
      <c r="Y3" s="41"/>
      <c r="Z3" s="41"/>
      <c r="AA3" s="16"/>
      <c r="AB3" s="16"/>
      <c r="AC3" s="16"/>
      <c r="AD3" s="16"/>
      <c r="AE3" s="16"/>
      <c r="AF3" s="16"/>
      <c r="AG3" s="16"/>
      <c r="AH3" s="64"/>
      <c r="AI3" s="16"/>
      <c r="AJ3" s="16"/>
      <c r="AK3" s="16"/>
      <c r="AL3" s="16"/>
      <c r="AM3" s="16"/>
      <c r="AN3" s="16"/>
      <c r="AO3" s="16"/>
      <c r="AP3" s="64"/>
      <c r="AQ3" s="16"/>
      <c r="AR3" s="16"/>
      <c r="AS3" s="16"/>
      <c r="AT3" s="16"/>
      <c r="AU3" s="16"/>
      <c r="AV3" s="16"/>
      <c r="AW3" s="16"/>
      <c r="AX3" s="64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</row>
    <row r="4" spans="1:81" ht="45">
      <c r="A4" s="21">
        <v>1</v>
      </c>
      <c r="B4" s="70" t="s">
        <v>12</v>
      </c>
      <c r="C4" s="43" t="s">
        <v>78</v>
      </c>
      <c r="D4" s="67">
        <v>109</v>
      </c>
      <c r="E4" s="44" t="s">
        <v>79</v>
      </c>
      <c r="F4" s="97" t="s">
        <v>80</v>
      </c>
      <c r="G4" s="94">
        <v>352</v>
      </c>
      <c r="H4" s="33">
        <v>400</v>
      </c>
      <c r="I4" s="22">
        <v>300</v>
      </c>
      <c r="J4" s="22">
        <v>200</v>
      </c>
      <c r="K4" s="22">
        <v>237</v>
      </c>
      <c r="L4" s="22">
        <v>176</v>
      </c>
      <c r="M4" s="22">
        <v>237</v>
      </c>
      <c r="N4" s="22">
        <v>176</v>
      </c>
      <c r="O4" s="22">
        <v>237</v>
      </c>
      <c r="P4" s="22">
        <v>176</v>
      </c>
      <c r="Q4" s="87"/>
      <c r="R4" s="25"/>
      <c r="T4" s="52">
        <f>AH4</f>
        <v>752</v>
      </c>
      <c r="U4" s="53">
        <f>AP4</f>
        <v>774</v>
      </c>
      <c r="V4" s="79">
        <f>AX4</f>
        <v>552</v>
      </c>
      <c r="W4" s="82">
        <f>SUM(T4:V4)</f>
        <v>2078</v>
      </c>
      <c r="AA4" s="30">
        <f>G4</f>
        <v>352</v>
      </c>
      <c r="AB4" s="30">
        <f>H4</f>
        <v>400</v>
      </c>
      <c r="AC4" s="30">
        <f>Q4</f>
        <v>0</v>
      </c>
      <c r="AD4" s="30">
        <f>R4</f>
        <v>0</v>
      </c>
      <c r="AE4" s="31">
        <f>LARGE(AA4:AD4,1)</f>
        <v>400</v>
      </c>
      <c r="AF4" s="31">
        <f>LARGE(AA4:AD4,2)</f>
        <v>352</v>
      </c>
      <c r="AG4" s="31">
        <f>LARGE(AA4:AD4,3)</f>
        <v>0</v>
      </c>
      <c r="AH4" s="65">
        <f>SUM(AE4:AG4)</f>
        <v>752</v>
      </c>
      <c r="AI4" s="30">
        <f>I4</f>
        <v>300</v>
      </c>
      <c r="AJ4" s="30">
        <f>K4</f>
        <v>237</v>
      </c>
      <c r="AK4" s="30">
        <f>M4</f>
        <v>237</v>
      </c>
      <c r="AL4" s="30">
        <f>O4</f>
        <v>237</v>
      </c>
      <c r="AM4" s="31">
        <f>LARGE(AI4:AL4,1)</f>
        <v>300</v>
      </c>
      <c r="AN4" s="31">
        <f>LARGE(AI4:AL4,2)</f>
        <v>237</v>
      </c>
      <c r="AO4" s="31">
        <f>LARGE(AI4:AL4,3)</f>
        <v>237</v>
      </c>
      <c r="AP4" s="65">
        <f>SUM(AM4:AO4)</f>
        <v>774</v>
      </c>
      <c r="AQ4" s="30">
        <f>J4</f>
        <v>200</v>
      </c>
      <c r="AR4" s="30">
        <f>L4</f>
        <v>176</v>
      </c>
      <c r="AS4" s="30">
        <f>N4</f>
        <v>176</v>
      </c>
      <c r="AT4" s="30">
        <f>P4</f>
        <v>176</v>
      </c>
      <c r="AU4" s="31">
        <f>LARGE(AQ4:AT4,1)</f>
        <v>200</v>
      </c>
      <c r="AV4" s="31">
        <f>LARGE(AQ4:AT4,2)</f>
        <v>176</v>
      </c>
      <c r="AW4" s="31">
        <f>LARGE(AQ4:AT4,3)</f>
        <v>176</v>
      </c>
      <c r="AX4" s="65">
        <f>SUM(AU4:AW4)</f>
        <v>552</v>
      </c>
      <c r="CC4" s="49">
        <f>W4</f>
        <v>2078</v>
      </c>
    </row>
    <row r="5" spans="1:81" ht="67.5">
      <c r="A5" s="17">
        <v>2</v>
      </c>
      <c r="B5" s="126" t="s">
        <v>115</v>
      </c>
      <c r="C5" s="50" t="s">
        <v>22</v>
      </c>
      <c r="D5" s="54">
        <v>50</v>
      </c>
      <c r="E5" s="51" t="s">
        <v>113</v>
      </c>
      <c r="F5" s="98" t="s">
        <v>114</v>
      </c>
      <c r="G5" s="95">
        <v>316</v>
      </c>
      <c r="H5" s="10">
        <v>352</v>
      </c>
      <c r="I5" s="6">
        <v>237</v>
      </c>
      <c r="J5" s="6">
        <v>138</v>
      </c>
      <c r="K5" s="6">
        <v>264</v>
      </c>
      <c r="L5" s="6">
        <v>158</v>
      </c>
      <c r="M5" s="6">
        <v>264</v>
      </c>
      <c r="N5" s="6">
        <v>200</v>
      </c>
      <c r="O5" s="6">
        <v>300</v>
      </c>
      <c r="P5" s="6">
        <v>200</v>
      </c>
      <c r="Q5" s="88"/>
      <c r="R5" s="12"/>
      <c r="T5" s="52">
        <f>AH5</f>
        <v>668</v>
      </c>
      <c r="U5" s="53">
        <f>AP5</f>
        <v>828</v>
      </c>
      <c r="V5" s="79">
        <f>AX5</f>
        <v>558</v>
      </c>
      <c r="W5" s="82">
        <f>SUM(T5:V5)</f>
        <v>2054</v>
      </c>
      <c r="AA5" s="30">
        <f>G5</f>
        <v>316</v>
      </c>
      <c r="AB5" s="30">
        <f>H5</f>
        <v>352</v>
      </c>
      <c r="AC5" s="30">
        <f>Q5</f>
        <v>0</v>
      </c>
      <c r="AD5" s="30">
        <f>R5</f>
        <v>0</v>
      </c>
      <c r="AE5" s="31">
        <f>LARGE(AA5:AD5,1)</f>
        <v>352</v>
      </c>
      <c r="AF5" s="31">
        <f>LARGE(AA5:AD5,2)</f>
        <v>316</v>
      </c>
      <c r="AG5" s="31">
        <f>LARGE(AA5:AD5,3)</f>
        <v>0</v>
      </c>
      <c r="AH5" s="65">
        <f>SUM(AE5:AG5)</f>
        <v>668</v>
      </c>
      <c r="AI5" s="30">
        <f>I5</f>
        <v>237</v>
      </c>
      <c r="AJ5" s="30">
        <f>K5</f>
        <v>264</v>
      </c>
      <c r="AK5" s="30">
        <f>M5</f>
        <v>264</v>
      </c>
      <c r="AL5" s="30">
        <f>O5</f>
        <v>300</v>
      </c>
      <c r="AM5" s="31">
        <f>LARGE(AI5:AL5,1)</f>
        <v>300</v>
      </c>
      <c r="AN5" s="31">
        <f>LARGE(AI5:AL5,2)</f>
        <v>264</v>
      </c>
      <c r="AO5" s="31">
        <f>LARGE(AI5:AL5,3)</f>
        <v>264</v>
      </c>
      <c r="AP5" s="65">
        <f>SUM(AM5:AO5)</f>
        <v>828</v>
      </c>
      <c r="AQ5" s="30">
        <f>J5</f>
        <v>138</v>
      </c>
      <c r="AR5" s="30">
        <f>L5</f>
        <v>158</v>
      </c>
      <c r="AS5" s="30">
        <f>N5</f>
        <v>200</v>
      </c>
      <c r="AT5" s="30">
        <f>P5</f>
        <v>200</v>
      </c>
      <c r="AU5" s="31">
        <f>LARGE(AQ5:AT5,1)</f>
        <v>200</v>
      </c>
      <c r="AV5" s="31">
        <f>LARGE(AQ5:AT5,2)</f>
        <v>200</v>
      </c>
      <c r="AW5" s="31">
        <f>LARGE(AQ5:AT5,3)</f>
        <v>158</v>
      </c>
      <c r="AX5" s="65">
        <f>SUM(AU5:AW5)</f>
        <v>558</v>
      </c>
      <c r="CC5" s="49">
        <f>W5</f>
        <v>2054</v>
      </c>
    </row>
    <row r="6" spans="1:81" ht="67.5">
      <c r="A6" s="17">
        <v>3</v>
      </c>
      <c r="B6" s="126" t="s">
        <v>115</v>
      </c>
      <c r="C6" s="50" t="s">
        <v>37</v>
      </c>
      <c r="D6" s="54">
        <v>126</v>
      </c>
      <c r="E6" s="51" t="s">
        <v>204</v>
      </c>
      <c r="F6" s="98" t="s">
        <v>205</v>
      </c>
      <c r="G6" s="95">
        <v>400</v>
      </c>
      <c r="H6" s="10">
        <v>316</v>
      </c>
      <c r="I6" s="6">
        <v>216</v>
      </c>
      <c r="J6" s="6">
        <v>158</v>
      </c>
      <c r="K6" s="6">
        <v>207</v>
      </c>
      <c r="L6" s="6">
        <v>144</v>
      </c>
      <c r="M6" s="6">
        <v>300</v>
      </c>
      <c r="N6" s="6">
        <v>158</v>
      </c>
      <c r="O6" s="6">
        <v>264</v>
      </c>
      <c r="P6" s="6">
        <v>158</v>
      </c>
      <c r="Q6" s="88"/>
      <c r="R6" s="12"/>
      <c r="T6" s="52">
        <f>AH6</f>
        <v>716</v>
      </c>
      <c r="U6" s="53">
        <f>AP6</f>
        <v>780</v>
      </c>
      <c r="V6" s="79">
        <f>AX6</f>
        <v>474</v>
      </c>
      <c r="W6" s="82">
        <f>SUM(T6:V6)</f>
        <v>1970</v>
      </c>
      <c r="AA6" s="30">
        <f>G6</f>
        <v>400</v>
      </c>
      <c r="AB6" s="30">
        <f>H6</f>
        <v>316</v>
      </c>
      <c r="AC6" s="30">
        <f>Q6</f>
        <v>0</v>
      </c>
      <c r="AD6" s="30">
        <f>R6</f>
        <v>0</v>
      </c>
      <c r="AE6" s="31">
        <f>LARGE(AA6:AD6,1)</f>
        <v>400</v>
      </c>
      <c r="AF6" s="31">
        <f>LARGE(AA6:AD6,2)</f>
        <v>316</v>
      </c>
      <c r="AG6" s="31">
        <f>LARGE(AA6:AD6,3)</f>
        <v>0</v>
      </c>
      <c r="AH6" s="65">
        <f>SUM(AE6:AG6)</f>
        <v>716</v>
      </c>
      <c r="AI6" s="30">
        <f>I6</f>
        <v>216</v>
      </c>
      <c r="AJ6" s="30">
        <f>K6</f>
        <v>207</v>
      </c>
      <c r="AK6" s="30">
        <f>M6</f>
        <v>300</v>
      </c>
      <c r="AL6" s="30">
        <f>O6</f>
        <v>264</v>
      </c>
      <c r="AM6" s="31">
        <f>LARGE(AI6:AL6,1)</f>
        <v>300</v>
      </c>
      <c r="AN6" s="31">
        <f>LARGE(AI6:AL6,2)</f>
        <v>264</v>
      </c>
      <c r="AO6" s="31">
        <f>LARGE(AI6:AL6,3)</f>
        <v>216</v>
      </c>
      <c r="AP6" s="65">
        <f>SUM(AM6:AO6)</f>
        <v>780</v>
      </c>
      <c r="AQ6" s="30">
        <f>J6</f>
        <v>158</v>
      </c>
      <c r="AR6" s="30">
        <f>L6</f>
        <v>144</v>
      </c>
      <c r="AS6" s="30">
        <f>N6</f>
        <v>158</v>
      </c>
      <c r="AT6" s="30">
        <f>P6</f>
        <v>158</v>
      </c>
      <c r="AU6" s="31">
        <f>LARGE(AQ6:AT6,1)</f>
        <v>158</v>
      </c>
      <c r="AV6" s="31">
        <f>LARGE(AQ6:AT6,2)</f>
        <v>158</v>
      </c>
      <c r="AW6" s="31">
        <f>LARGE(AQ6:AT6,3)</f>
        <v>158</v>
      </c>
      <c r="AX6" s="65">
        <f>SUM(AU6:AW6)</f>
        <v>474</v>
      </c>
      <c r="CC6" s="49">
        <f>W6</f>
        <v>1970</v>
      </c>
    </row>
    <row r="7" spans="1:81" ht="45">
      <c r="A7" s="17">
        <v>4</v>
      </c>
      <c r="B7" s="19" t="s">
        <v>12</v>
      </c>
      <c r="C7" s="50" t="s">
        <v>27</v>
      </c>
      <c r="D7" s="54">
        <v>178</v>
      </c>
      <c r="E7" s="51" t="s">
        <v>96</v>
      </c>
      <c r="F7" s="98" t="s">
        <v>81</v>
      </c>
      <c r="G7" s="95">
        <v>288</v>
      </c>
      <c r="H7" s="10">
        <v>288</v>
      </c>
      <c r="I7" s="6">
        <v>189</v>
      </c>
      <c r="J7" s="6">
        <v>126</v>
      </c>
      <c r="K7" s="6">
        <v>198</v>
      </c>
      <c r="L7" s="6">
        <v>138</v>
      </c>
      <c r="M7" s="6">
        <v>207</v>
      </c>
      <c r="N7" s="6">
        <v>132</v>
      </c>
      <c r="O7" s="6">
        <v>198</v>
      </c>
      <c r="P7" s="6">
        <v>132</v>
      </c>
      <c r="Q7" s="88"/>
      <c r="R7" s="12"/>
      <c r="T7" s="52">
        <f>AH7</f>
        <v>576</v>
      </c>
      <c r="U7" s="53">
        <f>AP7</f>
        <v>603</v>
      </c>
      <c r="V7" s="79">
        <f>AX7</f>
        <v>402</v>
      </c>
      <c r="W7" s="82">
        <f>SUM(T7:V7)</f>
        <v>1581</v>
      </c>
      <c r="AA7" s="30">
        <f>G7</f>
        <v>288</v>
      </c>
      <c r="AB7" s="30">
        <f>H7</f>
        <v>288</v>
      </c>
      <c r="AC7" s="30">
        <f>Q7</f>
        <v>0</v>
      </c>
      <c r="AD7" s="30">
        <f>R7</f>
        <v>0</v>
      </c>
      <c r="AE7" s="31">
        <f>LARGE(AA7:AD7,1)</f>
        <v>288</v>
      </c>
      <c r="AF7" s="31">
        <f>LARGE(AA7:AD7,2)</f>
        <v>288</v>
      </c>
      <c r="AG7" s="31">
        <f>LARGE(AA7:AD7,3)</f>
        <v>0</v>
      </c>
      <c r="AH7" s="65">
        <f>SUM(AE7:AG7)</f>
        <v>576</v>
      </c>
      <c r="AI7" s="30">
        <f>I7</f>
        <v>189</v>
      </c>
      <c r="AJ7" s="30">
        <f>K7</f>
        <v>198</v>
      </c>
      <c r="AK7" s="30">
        <f>M7</f>
        <v>207</v>
      </c>
      <c r="AL7" s="30">
        <f>O7</f>
        <v>198</v>
      </c>
      <c r="AM7" s="31">
        <f>LARGE(AI7:AL7,1)</f>
        <v>207</v>
      </c>
      <c r="AN7" s="31">
        <f>LARGE(AI7:AL7,2)</f>
        <v>198</v>
      </c>
      <c r="AO7" s="31">
        <f>LARGE(AI7:AL7,3)</f>
        <v>198</v>
      </c>
      <c r="AP7" s="65">
        <f>SUM(AM7:AO7)</f>
        <v>603</v>
      </c>
      <c r="AQ7" s="30">
        <f>J7</f>
        <v>126</v>
      </c>
      <c r="AR7" s="30">
        <f>L7</f>
        <v>138</v>
      </c>
      <c r="AS7" s="30">
        <f>N7</f>
        <v>132</v>
      </c>
      <c r="AT7" s="30">
        <f>P7</f>
        <v>132</v>
      </c>
      <c r="AU7" s="31">
        <f>LARGE(AQ7:AT7,1)</f>
        <v>138</v>
      </c>
      <c r="AV7" s="31">
        <f>LARGE(AQ7:AT7,2)</f>
        <v>132</v>
      </c>
      <c r="AW7" s="31">
        <f>LARGE(AQ7:AT7,3)</f>
        <v>132</v>
      </c>
      <c r="AX7" s="65">
        <f>SUM(AU7:AW7)</f>
        <v>402</v>
      </c>
      <c r="CC7" s="49">
        <f>W7</f>
        <v>1581</v>
      </c>
    </row>
    <row r="8" spans="1:81" ht="45">
      <c r="A8" s="17">
        <v>5</v>
      </c>
      <c r="B8" s="19" t="s">
        <v>12</v>
      </c>
      <c r="C8" s="50" t="s">
        <v>109</v>
      </c>
      <c r="D8" s="54" t="s">
        <v>110</v>
      </c>
      <c r="E8" s="51" t="s">
        <v>111</v>
      </c>
      <c r="F8" s="98" t="s">
        <v>112</v>
      </c>
      <c r="G8" s="95"/>
      <c r="H8" s="10"/>
      <c r="I8" s="6">
        <v>264</v>
      </c>
      <c r="J8" s="6">
        <v>144</v>
      </c>
      <c r="K8" s="6">
        <v>300</v>
      </c>
      <c r="L8" s="6">
        <v>200</v>
      </c>
      <c r="M8" s="6">
        <v>198</v>
      </c>
      <c r="N8" s="6">
        <v>144</v>
      </c>
      <c r="O8" s="6"/>
      <c r="P8" s="6"/>
      <c r="Q8" s="88"/>
      <c r="R8" s="12"/>
      <c r="T8" s="52">
        <f>AH8</f>
        <v>0</v>
      </c>
      <c r="U8" s="53">
        <f>AP8</f>
        <v>762</v>
      </c>
      <c r="V8" s="79">
        <f>AX8</f>
        <v>488</v>
      </c>
      <c r="W8" s="82">
        <f>SUM(T8:V8)</f>
        <v>1250</v>
      </c>
      <c r="AA8" s="30">
        <f>G8</f>
        <v>0</v>
      </c>
      <c r="AB8" s="30">
        <f>H8</f>
        <v>0</v>
      </c>
      <c r="AC8" s="30">
        <f>Q8</f>
        <v>0</v>
      </c>
      <c r="AD8" s="30">
        <f>R8</f>
        <v>0</v>
      </c>
      <c r="AE8" s="31">
        <f>LARGE(AA8:AD8,1)</f>
        <v>0</v>
      </c>
      <c r="AF8" s="31">
        <f>LARGE(AA8:AD8,2)</f>
        <v>0</v>
      </c>
      <c r="AG8" s="31">
        <f>LARGE(AA8:AD8,3)</f>
        <v>0</v>
      </c>
      <c r="AH8" s="65">
        <f>SUM(AE8:AG8)</f>
        <v>0</v>
      </c>
      <c r="AI8" s="30">
        <f>I8</f>
        <v>264</v>
      </c>
      <c r="AJ8" s="30">
        <f>K8</f>
        <v>300</v>
      </c>
      <c r="AK8" s="30">
        <f>M8</f>
        <v>198</v>
      </c>
      <c r="AL8" s="30">
        <f>O8</f>
        <v>0</v>
      </c>
      <c r="AM8" s="31">
        <f>LARGE(AI8:AL8,1)</f>
        <v>300</v>
      </c>
      <c r="AN8" s="31">
        <f>LARGE(AI8:AL8,2)</f>
        <v>264</v>
      </c>
      <c r="AO8" s="31">
        <f>LARGE(AI8:AL8,3)</f>
        <v>198</v>
      </c>
      <c r="AP8" s="65">
        <f>SUM(AM8:AO8)</f>
        <v>762</v>
      </c>
      <c r="AQ8" s="30">
        <f>J8</f>
        <v>144</v>
      </c>
      <c r="AR8" s="30">
        <f>L8</f>
        <v>200</v>
      </c>
      <c r="AS8" s="30">
        <f>N8</f>
        <v>144</v>
      </c>
      <c r="AT8" s="30">
        <f>P8</f>
        <v>0</v>
      </c>
      <c r="AU8" s="31">
        <f>LARGE(AQ8:AT8,1)</f>
        <v>200</v>
      </c>
      <c r="AV8" s="31">
        <f>LARGE(AQ8:AT8,2)</f>
        <v>144</v>
      </c>
      <c r="AW8" s="31">
        <f>LARGE(AQ8:AT8,3)</f>
        <v>144</v>
      </c>
      <c r="AX8" s="65">
        <f>SUM(AU8:AW8)</f>
        <v>488</v>
      </c>
      <c r="CC8" s="49">
        <f>W8</f>
        <v>1250</v>
      </c>
    </row>
    <row r="9" spans="1:81" ht="45">
      <c r="A9" s="17">
        <v>6</v>
      </c>
      <c r="B9" s="19" t="s">
        <v>12</v>
      </c>
      <c r="C9" s="50" t="s">
        <v>29</v>
      </c>
      <c r="D9" s="54">
        <v>109</v>
      </c>
      <c r="E9" s="51" t="s">
        <v>116</v>
      </c>
      <c r="F9" s="98" t="s">
        <v>38</v>
      </c>
      <c r="G9" s="95"/>
      <c r="H9" s="10"/>
      <c r="I9" s="6">
        <v>207</v>
      </c>
      <c r="J9" s="6">
        <v>132</v>
      </c>
      <c r="K9" s="6">
        <v>216</v>
      </c>
      <c r="L9" s="6">
        <v>132</v>
      </c>
      <c r="M9" s="6">
        <v>216</v>
      </c>
      <c r="N9" s="6">
        <v>138</v>
      </c>
      <c r="O9" s="6">
        <v>216</v>
      </c>
      <c r="P9" s="6">
        <v>144</v>
      </c>
      <c r="Q9" s="88"/>
      <c r="R9" s="12"/>
      <c r="T9" s="52">
        <f>AH9</f>
        <v>0</v>
      </c>
      <c r="U9" s="53">
        <f>AP9</f>
        <v>648</v>
      </c>
      <c r="V9" s="79">
        <f>AX9</f>
        <v>414</v>
      </c>
      <c r="W9" s="82">
        <f>SUM(T9:V9)</f>
        <v>1062</v>
      </c>
      <c r="AA9" s="30">
        <f>G9</f>
        <v>0</v>
      </c>
      <c r="AB9" s="30">
        <f>H9</f>
        <v>0</v>
      </c>
      <c r="AC9" s="30">
        <f>Q9</f>
        <v>0</v>
      </c>
      <c r="AD9" s="30">
        <f>R9</f>
        <v>0</v>
      </c>
      <c r="AE9" s="31">
        <f>LARGE(AA9:AD9,1)</f>
        <v>0</v>
      </c>
      <c r="AF9" s="31">
        <f>LARGE(AA9:AD9,2)</f>
        <v>0</v>
      </c>
      <c r="AG9" s="31">
        <f>LARGE(AA9:AD9,3)</f>
        <v>0</v>
      </c>
      <c r="AH9" s="65">
        <f>SUM(AE9:AG9)</f>
        <v>0</v>
      </c>
      <c r="AI9" s="30">
        <f>I9</f>
        <v>207</v>
      </c>
      <c r="AJ9" s="30">
        <f>K9</f>
        <v>216</v>
      </c>
      <c r="AK9" s="30">
        <f>M9</f>
        <v>216</v>
      </c>
      <c r="AL9" s="30">
        <f>O9</f>
        <v>216</v>
      </c>
      <c r="AM9" s="31">
        <f>LARGE(AI9:AL9,1)</f>
        <v>216</v>
      </c>
      <c r="AN9" s="31">
        <f>LARGE(AI9:AL9,2)</f>
        <v>216</v>
      </c>
      <c r="AO9" s="31">
        <f>LARGE(AI9:AL9,3)</f>
        <v>216</v>
      </c>
      <c r="AP9" s="65">
        <f>SUM(AM9:AO9)</f>
        <v>648</v>
      </c>
      <c r="AQ9" s="30">
        <f>J9</f>
        <v>132</v>
      </c>
      <c r="AR9" s="30">
        <f>L9</f>
        <v>132</v>
      </c>
      <c r="AS9" s="30">
        <f>N9</f>
        <v>138</v>
      </c>
      <c r="AT9" s="30">
        <f>P9</f>
        <v>144</v>
      </c>
      <c r="AU9" s="31">
        <f>LARGE(AQ9:AT9,1)</f>
        <v>144</v>
      </c>
      <c r="AV9" s="31">
        <f>LARGE(AQ9:AT9,2)</f>
        <v>138</v>
      </c>
      <c r="AW9" s="31">
        <f>LARGE(AQ9:AT9,3)</f>
        <v>132</v>
      </c>
      <c r="AX9" s="65">
        <f>SUM(AU9:AW9)</f>
        <v>414</v>
      </c>
      <c r="CC9" s="49">
        <f>W9</f>
        <v>1062</v>
      </c>
    </row>
    <row r="10" spans="1:81" ht="56.25">
      <c r="A10" s="17">
        <v>7</v>
      </c>
      <c r="B10" s="19" t="s">
        <v>12</v>
      </c>
      <c r="C10" s="50" t="s">
        <v>117</v>
      </c>
      <c r="D10" s="54" t="s">
        <v>118</v>
      </c>
      <c r="E10" s="51" t="s">
        <v>119</v>
      </c>
      <c r="F10" s="98" t="s">
        <v>120</v>
      </c>
      <c r="G10" s="95"/>
      <c r="H10" s="10"/>
      <c r="I10" s="6">
        <v>198</v>
      </c>
      <c r="J10" s="6">
        <v>176</v>
      </c>
      <c r="K10" s="6"/>
      <c r="L10" s="6"/>
      <c r="M10" s="6"/>
      <c r="N10" s="6"/>
      <c r="O10" s="6"/>
      <c r="P10" s="6"/>
      <c r="Q10" s="88"/>
      <c r="R10" s="12"/>
      <c r="T10" s="52">
        <f>AH10</f>
        <v>0</v>
      </c>
      <c r="U10" s="53">
        <f>AP10</f>
        <v>198</v>
      </c>
      <c r="V10" s="79">
        <f>AX10</f>
        <v>176</v>
      </c>
      <c r="W10" s="82">
        <f>SUM(T10:V10)</f>
        <v>374</v>
      </c>
      <c r="AA10" s="30">
        <f>G10</f>
        <v>0</v>
      </c>
      <c r="AB10" s="30">
        <f>H10</f>
        <v>0</v>
      </c>
      <c r="AC10" s="30">
        <f>Q10</f>
        <v>0</v>
      </c>
      <c r="AD10" s="30">
        <f>R10</f>
        <v>0</v>
      </c>
      <c r="AE10" s="31">
        <f>LARGE(AA10:AD10,1)</f>
        <v>0</v>
      </c>
      <c r="AF10" s="31">
        <f>LARGE(AA10:AD10,2)</f>
        <v>0</v>
      </c>
      <c r="AG10" s="31">
        <f>LARGE(AA10:AD10,3)</f>
        <v>0</v>
      </c>
      <c r="AH10" s="65">
        <f>SUM(AE10:AG10)</f>
        <v>0</v>
      </c>
      <c r="AI10" s="30">
        <f>I10</f>
        <v>198</v>
      </c>
      <c r="AJ10" s="30">
        <f>K10</f>
        <v>0</v>
      </c>
      <c r="AK10" s="30">
        <f>M10</f>
        <v>0</v>
      </c>
      <c r="AL10" s="30">
        <f>O10</f>
        <v>0</v>
      </c>
      <c r="AM10" s="31">
        <f>LARGE(AI10:AL10,1)</f>
        <v>198</v>
      </c>
      <c r="AN10" s="31">
        <f>LARGE(AI10:AL10,2)</f>
        <v>0</v>
      </c>
      <c r="AO10" s="31">
        <f>LARGE(AI10:AL10,3)</f>
        <v>0</v>
      </c>
      <c r="AP10" s="65">
        <f>SUM(AM10:AO10)</f>
        <v>198</v>
      </c>
      <c r="AQ10" s="30">
        <f>J10</f>
        <v>176</v>
      </c>
      <c r="AR10" s="30">
        <f>L10</f>
        <v>0</v>
      </c>
      <c r="AS10" s="30">
        <f>N10</f>
        <v>0</v>
      </c>
      <c r="AT10" s="30">
        <f>P10</f>
        <v>0</v>
      </c>
      <c r="AU10" s="31">
        <f>LARGE(AQ10:AT10,1)</f>
        <v>176</v>
      </c>
      <c r="AV10" s="31">
        <f>LARGE(AQ10:AT10,2)</f>
        <v>0</v>
      </c>
      <c r="AW10" s="31">
        <f>LARGE(AQ10:AT10,3)</f>
        <v>0</v>
      </c>
      <c r="AX10" s="65">
        <f>SUM(AU10:AW10)</f>
        <v>176</v>
      </c>
      <c r="CC10" s="49">
        <f>W10</f>
        <v>374</v>
      </c>
    </row>
    <row r="11" spans="1:81" ht="45.75" thickBot="1">
      <c r="A11" s="23">
        <v>8</v>
      </c>
      <c r="B11" s="26" t="s">
        <v>12</v>
      </c>
      <c r="C11" s="55" t="s">
        <v>220</v>
      </c>
      <c r="D11" s="56">
        <v>113</v>
      </c>
      <c r="E11" s="57" t="s">
        <v>227</v>
      </c>
      <c r="F11" s="99" t="s">
        <v>228</v>
      </c>
      <c r="G11" s="96"/>
      <c r="H11" s="34"/>
      <c r="I11" s="24"/>
      <c r="J11" s="24"/>
      <c r="K11" s="24"/>
      <c r="L11" s="24"/>
      <c r="M11" s="24"/>
      <c r="N11" s="24"/>
      <c r="O11" s="24">
        <v>207</v>
      </c>
      <c r="P11" s="24">
        <v>138</v>
      </c>
      <c r="Q11" s="89"/>
      <c r="R11" s="27"/>
      <c r="T11" s="58">
        <f>AH11</f>
        <v>0</v>
      </c>
      <c r="U11" s="59">
        <f>AP11</f>
        <v>207</v>
      </c>
      <c r="V11" s="80">
        <f>AX11</f>
        <v>138</v>
      </c>
      <c r="W11" s="83">
        <f>SUM(T11:V11)</f>
        <v>345</v>
      </c>
      <c r="AA11" s="30">
        <f>G11</f>
        <v>0</v>
      </c>
      <c r="AB11" s="30">
        <f>H11</f>
        <v>0</v>
      </c>
      <c r="AC11" s="30">
        <f>Q11</f>
        <v>0</v>
      </c>
      <c r="AD11" s="30">
        <f>R11</f>
        <v>0</v>
      </c>
      <c r="AE11" s="31">
        <f>LARGE(AA11:AD11,1)</f>
        <v>0</v>
      </c>
      <c r="AF11" s="31">
        <f>LARGE(AA11:AD11,2)</f>
        <v>0</v>
      </c>
      <c r="AG11" s="31">
        <f>LARGE(AA11:AD11,3)</f>
        <v>0</v>
      </c>
      <c r="AH11" s="65">
        <f>SUM(AE11:AG11)</f>
        <v>0</v>
      </c>
      <c r="AI11" s="30">
        <f>I11</f>
        <v>0</v>
      </c>
      <c r="AJ11" s="30">
        <f>K11</f>
        <v>0</v>
      </c>
      <c r="AK11" s="30">
        <f>M11</f>
        <v>0</v>
      </c>
      <c r="AL11" s="30">
        <f>O11</f>
        <v>207</v>
      </c>
      <c r="AM11" s="31">
        <f>LARGE(AI11:AL11,1)</f>
        <v>207</v>
      </c>
      <c r="AN11" s="31">
        <f>LARGE(AI11:AL11,2)</f>
        <v>0</v>
      </c>
      <c r="AO11" s="31">
        <f>LARGE(AI11:AL11,3)</f>
        <v>0</v>
      </c>
      <c r="AP11" s="65">
        <f>SUM(AM11:AO11)</f>
        <v>207</v>
      </c>
      <c r="AQ11" s="30">
        <f>J11</f>
        <v>0</v>
      </c>
      <c r="AR11" s="30">
        <f>L11</f>
        <v>0</v>
      </c>
      <c r="AS11" s="30">
        <f>N11</f>
        <v>0</v>
      </c>
      <c r="AT11" s="30">
        <f>P11</f>
        <v>138</v>
      </c>
      <c r="AU11" s="31">
        <f>LARGE(AQ11:AT11,1)</f>
        <v>138</v>
      </c>
      <c r="AV11" s="31">
        <f>LARGE(AQ11:AT11,2)</f>
        <v>0</v>
      </c>
      <c r="AW11" s="31">
        <f>LARGE(AQ11:AT11,3)</f>
        <v>0</v>
      </c>
      <c r="AX11" s="65">
        <f>SUM(AU11:AW11)</f>
        <v>138</v>
      </c>
      <c r="CC11" s="49">
        <f>W11</f>
        <v>345</v>
      </c>
    </row>
  </sheetData>
  <sheetProtection/>
  <mergeCells count="8">
    <mergeCell ref="AI1:AP1"/>
    <mergeCell ref="AQ1:AX1"/>
    <mergeCell ref="B1:B3"/>
    <mergeCell ref="C1:C3"/>
    <mergeCell ref="D1:D3"/>
    <mergeCell ref="E1:E3"/>
    <mergeCell ref="F1:F3"/>
    <mergeCell ref="AA1:AH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93" r:id="rId2"/>
  <headerFooter>
    <oddHeader>&amp;C&amp;"-,Tučné"&amp;28ČESKÝ POHÁR 2014 - R4 ŽENY</oddHeader>
    <oddFooter>&amp;C
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2"/>
  <sheetViews>
    <sheetView zoomScalePageLayoutView="6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7109375" style="1" bestFit="1" customWidth="1"/>
    <col min="2" max="2" width="5.28125" style="18" bestFit="1" customWidth="1"/>
    <col min="3" max="3" width="21.421875" style="60" customWidth="1"/>
    <col min="4" max="4" width="5.57421875" style="61" customWidth="1"/>
    <col min="5" max="5" width="19.8515625" style="62" customWidth="1"/>
    <col min="6" max="6" width="3.8515625" style="63" bestFit="1" customWidth="1"/>
    <col min="7" max="8" width="8.7109375" style="7" customWidth="1"/>
    <col min="9" max="14" width="8.421875" style="8" customWidth="1"/>
    <col min="15" max="15" width="8.421875" style="7" customWidth="1"/>
    <col min="16" max="17" width="8.7109375" style="7" customWidth="1"/>
    <col min="18" max="18" width="8.421875" style="7" customWidth="1"/>
    <col min="19" max="19" width="9.140625" style="45" customWidth="1"/>
    <col min="20" max="20" width="7.8515625" style="9" bestFit="1" customWidth="1"/>
    <col min="21" max="21" width="8.7109375" style="9" customWidth="1"/>
    <col min="22" max="22" width="7.7109375" style="9" bestFit="1" customWidth="1"/>
    <col min="23" max="23" width="8.421875" style="37" bestFit="1" customWidth="1"/>
    <col min="24" max="24" width="8.7109375" style="37" customWidth="1"/>
    <col min="25" max="26" width="9.28125" style="48" customWidth="1"/>
    <col min="27" max="28" width="4.57421875" style="9" bestFit="1" customWidth="1"/>
    <col min="29" max="29" width="4.7109375" style="9" bestFit="1" customWidth="1"/>
    <col min="30" max="30" width="4.7109375" style="9" customWidth="1"/>
    <col min="31" max="32" width="3.57421875" style="9" bestFit="1" customWidth="1"/>
    <col min="33" max="33" width="3.57421875" style="9" customWidth="1"/>
    <col min="34" max="34" width="5.421875" style="66" bestFit="1" customWidth="1"/>
    <col min="35" max="36" width="4.57421875" style="9" bestFit="1" customWidth="1"/>
    <col min="37" max="37" width="4.57421875" style="9" customWidth="1"/>
    <col min="38" max="38" width="4.7109375" style="9" bestFit="1" customWidth="1"/>
    <col min="39" max="40" width="3.57421875" style="9" bestFit="1" customWidth="1"/>
    <col min="41" max="41" width="3.57421875" style="9" customWidth="1"/>
    <col min="42" max="42" width="5.421875" style="66" bestFit="1" customWidth="1"/>
    <col min="43" max="44" width="4.57421875" style="9" bestFit="1" customWidth="1"/>
    <col min="45" max="45" width="4.57421875" style="9" customWidth="1"/>
    <col min="46" max="46" width="4.7109375" style="9" bestFit="1" customWidth="1"/>
    <col min="47" max="48" width="3.57421875" style="9" bestFit="1" customWidth="1"/>
    <col min="49" max="49" width="3.57421875" style="9" customWidth="1"/>
    <col min="50" max="50" width="5.421875" style="66" bestFit="1" customWidth="1"/>
    <col min="51" max="80" width="9.28125" style="48" customWidth="1"/>
    <col min="81" max="81" width="11.7109375" style="48" bestFit="1" customWidth="1"/>
    <col min="82" max="91" width="9.28125" style="48" customWidth="1"/>
    <col min="92" max="151" width="9.28125" style="36" customWidth="1"/>
    <col min="152" max="16384" width="9.140625" style="36" customWidth="1"/>
  </cols>
  <sheetData>
    <row r="1" spans="1:91" s="1" customFormat="1" ht="12.75">
      <c r="A1" s="3" t="s">
        <v>0</v>
      </c>
      <c r="B1" s="136" t="s">
        <v>20</v>
      </c>
      <c r="C1" s="136" t="s">
        <v>19</v>
      </c>
      <c r="D1" s="141" t="s">
        <v>18</v>
      </c>
      <c r="E1" s="136" t="s">
        <v>1</v>
      </c>
      <c r="F1" s="144" t="s">
        <v>13</v>
      </c>
      <c r="G1" s="39" t="s">
        <v>44</v>
      </c>
      <c r="H1" s="5" t="s">
        <v>44</v>
      </c>
      <c r="I1" s="5" t="s">
        <v>2</v>
      </c>
      <c r="J1" s="5" t="s">
        <v>2</v>
      </c>
      <c r="K1" s="5" t="s">
        <v>3</v>
      </c>
      <c r="L1" s="5" t="s">
        <v>3</v>
      </c>
      <c r="M1" s="5" t="s">
        <v>3</v>
      </c>
      <c r="N1" s="5" t="s">
        <v>3</v>
      </c>
      <c r="O1" s="5" t="s">
        <v>24</v>
      </c>
      <c r="P1" s="5" t="s">
        <v>24</v>
      </c>
      <c r="Q1" s="5" t="s">
        <v>31</v>
      </c>
      <c r="R1" s="72" t="s">
        <v>31</v>
      </c>
      <c r="S1" s="18"/>
      <c r="T1" s="38" t="s">
        <v>7</v>
      </c>
      <c r="U1" s="39" t="s">
        <v>8</v>
      </c>
      <c r="V1" s="40" t="s">
        <v>9</v>
      </c>
      <c r="W1" s="68"/>
      <c r="X1" s="11"/>
      <c r="Y1" s="18"/>
      <c r="Z1" s="18"/>
      <c r="AA1" s="135" t="s">
        <v>7</v>
      </c>
      <c r="AB1" s="135"/>
      <c r="AC1" s="135"/>
      <c r="AD1" s="135"/>
      <c r="AE1" s="135"/>
      <c r="AF1" s="135"/>
      <c r="AG1" s="135"/>
      <c r="AH1" s="135"/>
      <c r="AI1" s="135" t="s">
        <v>8</v>
      </c>
      <c r="AJ1" s="135"/>
      <c r="AK1" s="135"/>
      <c r="AL1" s="135"/>
      <c r="AM1" s="135"/>
      <c r="AN1" s="135"/>
      <c r="AO1" s="135"/>
      <c r="AP1" s="135"/>
      <c r="AQ1" s="135" t="s">
        <v>9</v>
      </c>
      <c r="AR1" s="135"/>
      <c r="AS1" s="135"/>
      <c r="AT1" s="135"/>
      <c r="AU1" s="135"/>
      <c r="AV1" s="135"/>
      <c r="AW1" s="135"/>
      <c r="AX1" s="135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</row>
    <row r="2" spans="1:91" s="1" customFormat="1" ht="12.75">
      <c r="A2" s="4"/>
      <c r="B2" s="137"/>
      <c r="C2" s="139"/>
      <c r="D2" s="142"/>
      <c r="E2" s="139"/>
      <c r="F2" s="145"/>
      <c r="G2" s="100" t="s">
        <v>4</v>
      </c>
      <c r="H2" s="2" t="s">
        <v>4</v>
      </c>
      <c r="I2" s="2" t="s">
        <v>5</v>
      </c>
      <c r="J2" s="2" t="s">
        <v>6</v>
      </c>
      <c r="K2" s="2" t="s">
        <v>5</v>
      </c>
      <c r="L2" s="2" t="s">
        <v>6</v>
      </c>
      <c r="M2" s="71" t="s">
        <v>5</v>
      </c>
      <c r="N2" s="71" t="s">
        <v>6</v>
      </c>
      <c r="O2" s="2" t="s">
        <v>5</v>
      </c>
      <c r="P2" s="2" t="s">
        <v>6</v>
      </c>
      <c r="Q2" s="2" t="s">
        <v>4</v>
      </c>
      <c r="R2" s="86" t="s">
        <v>4</v>
      </c>
      <c r="S2" s="18"/>
      <c r="T2" s="14" t="s">
        <v>10</v>
      </c>
      <c r="U2" s="13" t="s">
        <v>10</v>
      </c>
      <c r="V2" s="20" t="s">
        <v>10</v>
      </c>
      <c r="W2" s="69" t="s">
        <v>10</v>
      </c>
      <c r="X2" s="11"/>
      <c r="Y2" s="18"/>
      <c r="Z2" s="18"/>
      <c r="AA2" s="15" t="s">
        <v>46</v>
      </c>
      <c r="AB2" s="15" t="s">
        <v>46</v>
      </c>
      <c r="AC2" s="15" t="s">
        <v>30</v>
      </c>
      <c r="AD2" s="15" t="s">
        <v>30</v>
      </c>
      <c r="AE2" s="15" t="s">
        <v>14</v>
      </c>
      <c r="AF2" s="15" t="s">
        <v>15</v>
      </c>
      <c r="AG2" s="15" t="s">
        <v>47</v>
      </c>
      <c r="AH2" s="15" t="s">
        <v>10</v>
      </c>
      <c r="AI2" s="15" t="s">
        <v>16</v>
      </c>
      <c r="AJ2" s="15" t="s">
        <v>17</v>
      </c>
      <c r="AK2" s="15" t="s">
        <v>17</v>
      </c>
      <c r="AL2" s="15" t="s">
        <v>25</v>
      </c>
      <c r="AM2" s="15" t="s">
        <v>14</v>
      </c>
      <c r="AN2" s="15" t="s">
        <v>15</v>
      </c>
      <c r="AO2" s="15" t="s">
        <v>47</v>
      </c>
      <c r="AP2" s="15" t="s">
        <v>10</v>
      </c>
      <c r="AQ2" s="15" t="s">
        <v>16</v>
      </c>
      <c r="AR2" s="15" t="s">
        <v>17</v>
      </c>
      <c r="AS2" s="15" t="s">
        <v>17</v>
      </c>
      <c r="AT2" s="15" t="s">
        <v>25</v>
      </c>
      <c r="AU2" s="15" t="s">
        <v>14</v>
      </c>
      <c r="AV2" s="15" t="s">
        <v>15</v>
      </c>
      <c r="AW2" s="15" t="s">
        <v>47</v>
      </c>
      <c r="AX2" s="15" t="s">
        <v>10</v>
      </c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</row>
    <row r="3" spans="1:91" s="35" customFormat="1" ht="13.5" thickBot="1">
      <c r="A3" s="91"/>
      <c r="B3" s="138"/>
      <c r="C3" s="140"/>
      <c r="D3" s="143"/>
      <c r="E3" s="140"/>
      <c r="F3" s="146"/>
      <c r="G3" s="75">
        <v>41748</v>
      </c>
      <c r="H3" s="92">
        <v>41749</v>
      </c>
      <c r="I3" s="92">
        <v>41797</v>
      </c>
      <c r="J3" s="92">
        <v>41798</v>
      </c>
      <c r="K3" s="92">
        <v>41811</v>
      </c>
      <c r="L3" s="92">
        <v>41751</v>
      </c>
      <c r="M3" s="92">
        <v>41811</v>
      </c>
      <c r="N3" s="92">
        <v>41751</v>
      </c>
      <c r="O3" s="92">
        <v>41867</v>
      </c>
      <c r="P3" s="92">
        <v>41868</v>
      </c>
      <c r="Q3" s="92">
        <v>41881</v>
      </c>
      <c r="R3" s="93">
        <v>41882</v>
      </c>
      <c r="S3" s="41"/>
      <c r="T3" s="74"/>
      <c r="U3" s="75"/>
      <c r="V3" s="76"/>
      <c r="W3" s="77"/>
      <c r="X3" s="37"/>
      <c r="Y3" s="41"/>
      <c r="Z3" s="41"/>
      <c r="AA3" s="16"/>
      <c r="AB3" s="16"/>
      <c r="AC3" s="16"/>
      <c r="AD3" s="16"/>
      <c r="AE3" s="16"/>
      <c r="AF3" s="16"/>
      <c r="AG3" s="16"/>
      <c r="AH3" s="64"/>
      <c r="AI3" s="16"/>
      <c r="AJ3" s="16"/>
      <c r="AK3" s="16"/>
      <c r="AL3" s="16"/>
      <c r="AM3" s="16"/>
      <c r="AN3" s="16"/>
      <c r="AO3" s="16"/>
      <c r="AP3" s="64"/>
      <c r="AQ3" s="16"/>
      <c r="AR3" s="16"/>
      <c r="AS3" s="16"/>
      <c r="AT3" s="16"/>
      <c r="AU3" s="16"/>
      <c r="AV3" s="16"/>
      <c r="AW3" s="16"/>
      <c r="AX3" s="64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</row>
    <row r="4" spans="1:81" ht="78.75">
      <c r="A4" s="21">
        <v>1</v>
      </c>
      <c r="B4" s="133" t="s">
        <v>115</v>
      </c>
      <c r="C4" s="43" t="s">
        <v>82</v>
      </c>
      <c r="D4" s="67">
        <v>109</v>
      </c>
      <c r="E4" s="44" t="s">
        <v>192</v>
      </c>
      <c r="F4" s="97" t="s">
        <v>193</v>
      </c>
      <c r="G4" s="94">
        <v>400</v>
      </c>
      <c r="H4" s="33">
        <v>400</v>
      </c>
      <c r="I4" s="22">
        <v>300</v>
      </c>
      <c r="J4" s="22">
        <v>200</v>
      </c>
      <c r="K4" s="22">
        <v>264</v>
      </c>
      <c r="L4" s="22">
        <v>200</v>
      </c>
      <c r="M4" s="22">
        <v>300</v>
      </c>
      <c r="N4" s="22">
        <v>200</v>
      </c>
      <c r="O4" s="22">
        <v>300</v>
      </c>
      <c r="P4" s="22">
        <v>200</v>
      </c>
      <c r="Q4" s="87"/>
      <c r="R4" s="25"/>
      <c r="T4" s="46">
        <f aca="true" t="shared" si="0" ref="T4:T12">AH4</f>
        <v>800</v>
      </c>
      <c r="U4" s="47">
        <f aca="true" t="shared" si="1" ref="U4:U12">AP4</f>
        <v>900</v>
      </c>
      <c r="V4" s="78">
        <f aca="true" t="shared" si="2" ref="V4:V12">AX4</f>
        <v>600</v>
      </c>
      <c r="W4" s="81">
        <f aca="true" t="shared" si="3" ref="W4:W12">SUM(T4:V4)</f>
        <v>2300</v>
      </c>
      <c r="AA4" s="30">
        <f aca="true" t="shared" si="4" ref="AA4:AA12">G4</f>
        <v>400</v>
      </c>
      <c r="AB4" s="30">
        <f aca="true" t="shared" si="5" ref="AB4:AB12">H4</f>
        <v>400</v>
      </c>
      <c r="AC4" s="30">
        <f aca="true" t="shared" si="6" ref="AC4:AC12">Q4</f>
        <v>0</v>
      </c>
      <c r="AD4" s="30">
        <f aca="true" t="shared" si="7" ref="AD4:AD12">R4</f>
        <v>0</v>
      </c>
      <c r="AE4" s="31">
        <f aca="true" t="shared" si="8" ref="AE4:AE12">LARGE(AA4:AD4,1)</f>
        <v>400</v>
      </c>
      <c r="AF4" s="31">
        <f aca="true" t="shared" si="9" ref="AF4:AF12">LARGE(AA4:AD4,2)</f>
        <v>400</v>
      </c>
      <c r="AG4" s="31">
        <f aca="true" t="shared" si="10" ref="AG4:AG12">LARGE(AA4:AD4,3)</f>
        <v>0</v>
      </c>
      <c r="AH4" s="65">
        <f aca="true" t="shared" si="11" ref="AH4:AH12">SUM(AE4:AG4)</f>
        <v>800</v>
      </c>
      <c r="AI4" s="30">
        <f aca="true" t="shared" si="12" ref="AI4:AI12">I4</f>
        <v>300</v>
      </c>
      <c r="AJ4" s="30">
        <f aca="true" t="shared" si="13" ref="AJ4:AJ12">K4</f>
        <v>264</v>
      </c>
      <c r="AK4" s="30">
        <f aca="true" t="shared" si="14" ref="AK4:AK12">M4</f>
        <v>300</v>
      </c>
      <c r="AL4" s="30">
        <f aca="true" t="shared" si="15" ref="AL4:AL12">O4</f>
        <v>300</v>
      </c>
      <c r="AM4" s="31">
        <f aca="true" t="shared" si="16" ref="AM4:AM12">LARGE(AI4:AL4,1)</f>
        <v>300</v>
      </c>
      <c r="AN4" s="31">
        <f aca="true" t="shared" si="17" ref="AN4:AN12">LARGE(AI4:AL4,2)</f>
        <v>300</v>
      </c>
      <c r="AO4" s="31">
        <f aca="true" t="shared" si="18" ref="AO4:AO12">LARGE(AI4:AL4,3)</f>
        <v>300</v>
      </c>
      <c r="AP4" s="65">
        <f aca="true" t="shared" si="19" ref="AP4:AP12">SUM(AM4:AO4)</f>
        <v>900</v>
      </c>
      <c r="AQ4" s="30">
        <f aca="true" t="shared" si="20" ref="AQ4:AQ12">J4</f>
        <v>200</v>
      </c>
      <c r="AR4" s="30">
        <f aca="true" t="shared" si="21" ref="AR4:AR12">L4</f>
        <v>200</v>
      </c>
      <c r="AS4" s="30">
        <f aca="true" t="shared" si="22" ref="AS4:AS12">N4</f>
        <v>200</v>
      </c>
      <c r="AT4" s="30">
        <f aca="true" t="shared" si="23" ref="AT4:AT12">P4</f>
        <v>200</v>
      </c>
      <c r="AU4" s="31">
        <f aca="true" t="shared" si="24" ref="AU4:AU12">LARGE(AQ4:AT4,1)</f>
        <v>200</v>
      </c>
      <c r="AV4" s="31">
        <f aca="true" t="shared" si="25" ref="AV4:AV12">LARGE(AQ4:AT4,2)</f>
        <v>200</v>
      </c>
      <c r="AW4" s="31">
        <f aca="true" t="shared" si="26" ref="AW4:AW12">LARGE(AQ4:AT4,3)</f>
        <v>200</v>
      </c>
      <c r="AX4" s="65">
        <f aca="true" t="shared" si="27" ref="AX4:AX12">SUM(AU4:AW4)</f>
        <v>600</v>
      </c>
      <c r="CC4" s="49">
        <f aca="true" t="shared" si="28" ref="CC4:CC12">W4</f>
        <v>2300</v>
      </c>
    </row>
    <row r="5" spans="1:81" ht="56.25">
      <c r="A5" s="17">
        <v>2</v>
      </c>
      <c r="B5" s="73" t="s">
        <v>11</v>
      </c>
      <c r="C5" s="50" t="s">
        <v>86</v>
      </c>
      <c r="D5" s="54">
        <v>113</v>
      </c>
      <c r="E5" s="51" t="s">
        <v>121</v>
      </c>
      <c r="F5" s="98" t="s">
        <v>122</v>
      </c>
      <c r="G5" s="95">
        <v>288</v>
      </c>
      <c r="H5" s="10">
        <v>288</v>
      </c>
      <c r="I5" s="6">
        <v>264</v>
      </c>
      <c r="J5" s="6">
        <v>176</v>
      </c>
      <c r="K5" s="6">
        <v>300</v>
      </c>
      <c r="L5" s="6">
        <v>176</v>
      </c>
      <c r="M5" s="6">
        <v>264</v>
      </c>
      <c r="N5" s="6">
        <v>144</v>
      </c>
      <c r="O5" s="6">
        <v>237</v>
      </c>
      <c r="P5" s="6">
        <v>158</v>
      </c>
      <c r="Q5" s="88"/>
      <c r="R5" s="12"/>
      <c r="T5" s="52">
        <f t="shared" si="0"/>
        <v>576</v>
      </c>
      <c r="U5" s="53">
        <f t="shared" si="1"/>
        <v>828</v>
      </c>
      <c r="V5" s="79">
        <f t="shared" si="2"/>
        <v>510</v>
      </c>
      <c r="W5" s="82">
        <f t="shared" si="3"/>
        <v>1914</v>
      </c>
      <c r="AA5" s="30">
        <f t="shared" si="4"/>
        <v>288</v>
      </c>
      <c r="AB5" s="30">
        <f t="shared" si="5"/>
        <v>288</v>
      </c>
      <c r="AC5" s="30">
        <f t="shared" si="6"/>
        <v>0</v>
      </c>
      <c r="AD5" s="30">
        <f t="shared" si="7"/>
        <v>0</v>
      </c>
      <c r="AE5" s="31">
        <f t="shared" si="8"/>
        <v>288</v>
      </c>
      <c r="AF5" s="31">
        <f t="shared" si="9"/>
        <v>288</v>
      </c>
      <c r="AG5" s="31">
        <f t="shared" si="10"/>
        <v>0</v>
      </c>
      <c r="AH5" s="65">
        <f t="shared" si="11"/>
        <v>576</v>
      </c>
      <c r="AI5" s="30">
        <f t="shared" si="12"/>
        <v>264</v>
      </c>
      <c r="AJ5" s="30">
        <f t="shared" si="13"/>
        <v>300</v>
      </c>
      <c r="AK5" s="30">
        <f t="shared" si="14"/>
        <v>264</v>
      </c>
      <c r="AL5" s="30">
        <f t="shared" si="15"/>
        <v>237</v>
      </c>
      <c r="AM5" s="31">
        <f t="shared" si="16"/>
        <v>300</v>
      </c>
      <c r="AN5" s="31">
        <f t="shared" si="17"/>
        <v>264</v>
      </c>
      <c r="AO5" s="31">
        <f t="shared" si="18"/>
        <v>264</v>
      </c>
      <c r="AP5" s="65">
        <f t="shared" si="19"/>
        <v>828</v>
      </c>
      <c r="AQ5" s="30">
        <f t="shared" si="20"/>
        <v>176</v>
      </c>
      <c r="AR5" s="30">
        <f t="shared" si="21"/>
        <v>176</v>
      </c>
      <c r="AS5" s="30">
        <f t="shared" si="22"/>
        <v>144</v>
      </c>
      <c r="AT5" s="30">
        <f t="shared" si="23"/>
        <v>158</v>
      </c>
      <c r="AU5" s="31">
        <f t="shared" si="24"/>
        <v>176</v>
      </c>
      <c r="AV5" s="31">
        <f t="shared" si="25"/>
        <v>176</v>
      </c>
      <c r="AW5" s="31">
        <f t="shared" si="26"/>
        <v>158</v>
      </c>
      <c r="AX5" s="65">
        <f t="shared" si="27"/>
        <v>510</v>
      </c>
      <c r="CC5" s="49">
        <f t="shared" si="28"/>
        <v>1914</v>
      </c>
    </row>
    <row r="6" spans="1:81" ht="67.5">
      <c r="A6" s="17">
        <v>3</v>
      </c>
      <c r="B6" s="126" t="s">
        <v>115</v>
      </c>
      <c r="C6" s="50" t="s">
        <v>83</v>
      </c>
      <c r="D6" s="54" t="s">
        <v>84</v>
      </c>
      <c r="E6" s="51" t="s">
        <v>194</v>
      </c>
      <c r="F6" s="98" t="s">
        <v>123</v>
      </c>
      <c r="G6" s="95">
        <v>352</v>
      </c>
      <c r="H6" s="10">
        <v>352</v>
      </c>
      <c r="I6" s="6">
        <v>237</v>
      </c>
      <c r="J6" s="6">
        <v>158</v>
      </c>
      <c r="K6" s="6">
        <v>216</v>
      </c>
      <c r="L6" s="6">
        <v>144</v>
      </c>
      <c r="M6" s="6">
        <v>237</v>
      </c>
      <c r="N6" s="6">
        <v>176</v>
      </c>
      <c r="O6" s="6">
        <v>216</v>
      </c>
      <c r="P6" s="6">
        <v>176</v>
      </c>
      <c r="Q6" s="88"/>
      <c r="R6" s="12"/>
      <c r="T6" s="52">
        <f t="shared" si="0"/>
        <v>704</v>
      </c>
      <c r="U6" s="53">
        <f t="shared" si="1"/>
        <v>690</v>
      </c>
      <c r="V6" s="79">
        <f t="shared" si="2"/>
        <v>510</v>
      </c>
      <c r="W6" s="82">
        <f t="shared" si="3"/>
        <v>1904</v>
      </c>
      <c r="AA6" s="30">
        <f t="shared" si="4"/>
        <v>352</v>
      </c>
      <c r="AB6" s="30">
        <f t="shared" si="5"/>
        <v>352</v>
      </c>
      <c r="AC6" s="30">
        <f t="shared" si="6"/>
        <v>0</v>
      </c>
      <c r="AD6" s="30">
        <f t="shared" si="7"/>
        <v>0</v>
      </c>
      <c r="AE6" s="31">
        <f t="shared" si="8"/>
        <v>352</v>
      </c>
      <c r="AF6" s="31">
        <f t="shared" si="9"/>
        <v>352</v>
      </c>
      <c r="AG6" s="31">
        <f t="shared" si="10"/>
        <v>0</v>
      </c>
      <c r="AH6" s="65">
        <f t="shared" si="11"/>
        <v>704</v>
      </c>
      <c r="AI6" s="30">
        <f t="shared" si="12"/>
        <v>237</v>
      </c>
      <c r="AJ6" s="30">
        <f t="shared" si="13"/>
        <v>216</v>
      </c>
      <c r="AK6" s="30">
        <f t="shared" si="14"/>
        <v>237</v>
      </c>
      <c r="AL6" s="30">
        <f t="shared" si="15"/>
        <v>216</v>
      </c>
      <c r="AM6" s="31">
        <f t="shared" si="16"/>
        <v>237</v>
      </c>
      <c r="AN6" s="31">
        <f t="shared" si="17"/>
        <v>237</v>
      </c>
      <c r="AO6" s="31">
        <f t="shared" si="18"/>
        <v>216</v>
      </c>
      <c r="AP6" s="65">
        <f t="shared" si="19"/>
        <v>690</v>
      </c>
      <c r="AQ6" s="30">
        <f t="shared" si="20"/>
        <v>158</v>
      </c>
      <c r="AR6" s="30">
        <f t="shared" si="21"/>
        <v>144</v>
      </c>
      <c r="AS6" s="30">
        <f t="shared" si="22"/>
        <v>176</v>
      </c>
      <c r="AT6" s="30">
        <f t="shared" si="23"/>
        <v>176</v>
      </c>
      <c r="AU6" s="31">
        <f t="shared" si="24"/>
        <v>176</v>
      </c>
      <c r="AV6" s="31">
        <f t="shared" si="25"/>
        <v>176</v>
      </c>
      <c r="AW6" s="31">
        <f t="shared" si="26"/>
        <v>158</v>
      </c>
      <c r="AX6" s="65">
        <f t="shared" si="27"/>
        <v>510</v>
      </c>
      <c r="CC6" s="49">
        <f t="shared" si="28"/>
        <v>1904</v>
      </c>
    </row>
    <row r="7" spans="1:81" ht="67.5">
      <c r="A7" s="17">
        <v>4</v>
      </c>
      <c r="B7" s="126" t="s">
        <v>115</v>
      </c>
      <c r="C7" s="50" t="s">
        <v>85</v>
      </c>
      <c r="D7" s="54">
        <v>142</v>
      </c>
      <c r="E7" s="51" t="s">
        <v>208</v>
      </c>
      <c r="F7" s="98" t="s">
        <v>229</v>
      </c>
      <c r="G7" s="95">
        <v>316</v>
      </c>
      <c r="H7" s="10">
        <v>316</v>
      </c>
      <c r="I7" s="6">
        <v>216</v>
      </c>
      <c r="J7" s="6">
        <v>144</v>
      </c>
      <c r="K7" s="6">
        <v>180</v>
      </c>
      <c r="L7" s="6">
        <v>158</v>
      </c>
      <c r="M7" s="6">
        <v>216</v>
      </c>
      <c r="N7" s="6">
        <v>158</v>
      </c>
      <c r="O7" s="6">
        <v>264</v>
      </c>
      <c r="P7" s="6">
        <v>144</v>
      </c>
      <c r="Q7" s="88"/>
      <c r="R7" s="12"/>
      <c r="T7" s="52">
        <f t="shared" si="0"/>
        <v>632</v>
      </c>
      <c r="U7" s="53">
        <f t="shared" si="1"/>
        <v>696</v>
      </c>
      <c r="V7" s="79">
        <f t="shared" si="2"/>
        <v>460</v>
      </c>
      <c r="W7" s="82">
        <f t="shared" si="3"/>
        <v>1788</v>
      </c>
      <c r="AA7" s="30">
        <f t="shared" si="4"/>
        <v>316</v>
      </c>
      <c r="AB7" s="30">
        <f t="shared" si="5"/>
        <v>316</v>
      </c>
      <c r="AC7" s="30">
        <f t="shared" si="6"/>
        <v>0</v>
      </c>
      <c r="AD7" s="30">
        <f t="shared" si="7"/>
        <v>0</v>
      </c>
      <c r="AE7" s="31">
        <f t="shared" si="8"/>
        <v>316</v>
      </c>
      <c r="AF7" s="31">
        <f t="shared" si="9"/>
        <v>316</v>
      </c>
      <c r="AG7" s="31">
        <f t="shared" si="10"/>
        <v>0</v>
      </c>
      <c r="AH7" s="65">
        <f t="shared" si="11"/>
        <v>632</v>
      </c>
      <c r="AI7" s="30">
        <f t="shared" si="12"/>
        <v>216</v>
      </c>
      <c r="AJ7" s="30">
        <f t="shared" si="13"/>
        <v>180</v>
      </c>
      <c r="AK7" s="30">
        <f t="shared" si="14"/>
        <v>216</v>
      </c>
      <c r="AL7" s="30">
        <f t="shared" si="15"/>
        <v>264</v>
      </c>
      <c r="AM7" s="31">
        <f t="shared" si="16"/>
        <v>264</v>
      </c>
      <c r="AN7" s="31">
        <f t="shared" si="17"/>
        <v>216</v>
      </c>
      <c r="AO7" s="31">
        <f t="shared" si="18"/>
        <v>216</v>
      </c>
      <c r="AP7" s="65">
        <f t="shared" si="19"/>
        <v>696</v>
      </c>
      <c r="AQ7" s="30">
        <f t="shared" si="20"/>
        <v>144</v>
      </c>
      <c r="AR7" s="30">
        <f t="shared" si="21"/>
        <v>158</v>
      </c>
      <c r="AS7" s="30">
        <f t="shared" si="22"/>
        <v>158</v>
      </c>
      <c r="AT7" s="30">
        <f t="shared" si="23"/>
        <v>144</v>
      </c>
      <c r="AU7" s="31">
        <f t="shared" si="24"/>
        <v>158</v>
      </c>
      <c r="AV7" s="31">
        <f t="shared" si="25"/>
        <v>158</v>
      </c>
      <c r="AW7" s="31">
        <f t="shared" si="26"/>
        <v>144</v>
      </c>
      <c r="AX7" s="65">
        <f t="shared" si="27"/>
        <v>460</v>
      </c>
      <c r="CC7" s="49">
        <f t="shared" si="28"/>
        <v>1788</v>
      </c>
    </row>
    <row r="8" spans="1:81" ht="56.25">
      <c r="A8" s="17">
        <v>5</v>
      </c>
      <c r="B8" s="73" t="s">
        <v>11</v>
      </c>
      <c r="C8" s="50" t="s">
        <v>87</v>
      </c>
      <c r="D8" s="54" t="s">
        <v>88</v>
      </c>
      <c r="E8" s="51" t="s">
        <v>127</v>
      </c>
      <c r="F8" s="98" t="s">
        <v>128</v>
      </c>
      <c r="G8" s="95">
        <v>276</v>
      </c>
      <c r="H8" s="10">
        <v>276</v>
      </c>
      <c r="I8" s="6">
        <v>198</v>
      </c>
      <c r="J8" s="6">
        <v>138</v>
      </c>
      <c r="K8" s="6">
        <v>237</v>
      </c>
      <c r="L8" s="6">
        <v>138</v>
      </c>
      <c r="M8" s="6">
        <v>189</v>
      </c>
      <c r="N8" s="6">
        <v>138</v>
      </c>
      <c r="O8" s="6">
        <v>198</v>
      </c>
      <c r="P8" s="6">
        <v>132</v>
      </c>
      <c r="Q8" s="88"/>
      <c r="R8" s="12"/>
      <c r="T8" s="52">
        <f t="shared" si="0"/>
        <v>552</v>
      </c>
      <c r="U8" s="53">
        <f t="shared" si="1"/>
        <v>633</v>
      </c>
      <c r="V8" s="79">
        <f t="shared" si="2"/>
        <v>414</v>
      </c>
      <c r="W8" s="82">
        <f t="shared" si="3"/>
        <v>1599</v>
      </c>
      <c r="AA8" s="30">
        <f t="shared" si="4"/>
        <v>276</v>
      </c>
      <c r="AB8" s="30">
        <f t="shared" si="5"/>
        <v>276</v>
      </c>
      <c r="AC8" s="30">
        <f t="shared" si="6"/>
        <v>0</v>
      </c>
      <c r="AD8" s="30">
        <f t="shared" si="7"/>
        <v>0</v>
      </c>
      <c r="AE8" s="31">
        <f t="shared" si="8"/>
        <v>276</v>
      </c>
      <c r="AF8" s="31">
        <f t="shared" si="9"/>
        <v>276</v>
      </c>
      <c r="AG8" s="31">
        <f t="shared" si="10"/>
        <v>0</v>
      </c>
      <c r="AH8" s="65">
        <f t="shared" si="11"/>
        <v>552</v>
      </c>
      <c r="AI8" s="30">
        <f t="shared" si="12"/>
        <v>198</v>
      </c>
      <c r="AJ8" s="30">
        <f t="shared" si="13"/>
        <v>237</v>
      </c>
      <c r="AK8" s="30">
        <f t="shared" si="14"/>
        <v>189</v>
      </c>
      <c r="AL8" s="30">
        <f t="shared" si="15"/>
        <v>198</v>
      </c>
      <c r="AM8" s="31">
        <f t="shared" si="16"/>
        <v>237</v>
      </c>
      <c r="AN8" s="31">
        <f t="shared" si="17"/>
        <v>198</v>
      </c>
      <c r="AO8" s="31">
        <f t="shared" si="18"/>
        <v>198</v>
      </c>
      <c r="AP8" s="65">
        <f t="shared" si="19"/>
        <v>633</v>
      </c>
      <c r="AQ8" s="30">
        <f t="shared" si="20"/>
        <v>138</v>
      </c>
      <c r="AR8" s="30">
        <f t="shared" si="21"/>
        <v>138</v>
      </c>
      <c r="AS8" s="30">
        <f t="shared" si="22"/>
        <v>138</v>
      </c>
      <c r="AT8" s="30">
        <f t="shared" si="23"/>
        <v>132</v>
      </c>
      <c r="AU8" s="31">
        <f t="shared" si="24"/>
        <v>138</v>
      </c>
      <c r="AV8" s="31">
        <f t="shared" si="25"/>
        <v>138</v>
      </c>
      <c r="AW8" s="31">
        <f t="shared" si="26"/>
        <v>138</v>
      </c>
      <c r="AX8" s="65">
        <f t="shared" si="27"/>
        <v>414</v>
      </c>
      <c r="CC8" s="49">
        <f t="shared" si="28"/>
        <v>1599</v>
      </c>
    </row>
    <row r="9" spans="1:81" ht="56.25">
      <c r="A9" s="17">
        <v>6</v>
      </c>
      <c r="B9" s="73" t="s">
        <v>11</v>
      </c>
      <c r="C9" s="50" t="s">
        <v>125</v>
      </c>
      <c r="D9" s="54" t="s">
        <v>126</v>
      </c>
      <c r="E9" s="51" t="s">
        <v>195</v>
      </c>
      <c r="F9" s="98" t="s">
        <v>196</v>
      </c>
      <c r="G9" s="95"/>
      <c r="H9" s="10"/>
      <c r="I9" s="6">
        <v>207</v>
      </c>
      <c r="J9" s="6">
        <v>132</v>
      </c>
      <c r="K9" s="6">
        <v>207</v>
      </c>
      <c r="L9" s="6">
        <v>126</v>
      </c>
      <c r="M9" s="6">
        <v>180</v>
      </c>
      <c r="N9" s="6">
        <v>132</v>
      </c>
      <c r="O9" s="6"/>
      <c r="P9" s="6"/>
      <c r="Q9" s="88"/>
      <c r="R9" s="12"/>
      <c r="T9" s="52">
        <f t="shared" si="0"/>
        <v>0</v>
      </c>
      <c r="U9" s="53">
        <f t="shared" si="1"/>
        <v>594</v>
      </c>
      <c r="V9" s="79">
        <f t="shared" si="2"/>
        <v>390</v>
      </c>
      <c r="W9" s="82">
        <f t="shared" si="3"/>
        <v>984</v>
      </c>
      <c r="AA9" s="30">
        <f t="shared" si="4"/>
        <v>0</v>
      </c>
      <c r="AB9" s="30">
        <f t="shared" si="5"/>
        <v>0</v>
      </c>
      <c r="AC9" s="30">
        <f t="shared" si="6"/>
        <v>0</v>
      </c>
      <c r="AD9" s="30">
        <f t="shared" si="7"/>
        <v>0</v>
      </c>
      <c r="AE9" s="31">
        <f t="shared" si="8"/>
        <v>0</v>
      </c>
      <c r="AF9" s="31">
        <f t="shared" si="9"/>
        <v>0</v>
      </c>
      <c r="AG9" s="31">
        <f t="shared" si="10"/>
        <v>0</v>
      </c>
      <c r="AH9" s="65">
        <f t="shared" si="11"/>
        <v>0</v>
      </c>
      <c r="AI9" s="30">
        <f t="shared" si="12"/>
        <v>207</v>
      </c>
      <c r="AJ9" s="30">
        <f t="shared" si="13"/>
        <v>207</v>
      </c>
      <c r="AK9" s="30">
        <f t="shared" si="14"/>
        <v>180</v>
      </c>
      <c r="AL9" s="30">
        <f t="shared" si="15"/>
        <v>0</v>
      </c>
      <c r="AM9" s="31">
        <f t="shared" si="16"/>
        <v>207</v>
      </c>
      <c r="AN9" s="31">
        <f t="shared" si="17"/>
        <v>207</v>
      </c>
      <c r="AO9" s="31">
        <f t="shared" si="18"/>
        <v>180</v>
      </c>
      <c r="AP9" s="65">
        <f t="shared" si="19"/>
        <v>594</v>
      </c>
      <c r="AQ9" s="30">
        <f t="shared" si="20"/>
        <v>132</v>
      </c>
      <c r="AR9" s="30">
        <f t="shared" si="21"/>
        <v>126</v>
      </c>
      <c r="AS9" s="30">
        <f t="shared" si="22"/>
        <v>132</v>
      </c>
      <c r="AT9" s="30">
        <f t="shared" si="23"/>
        <v>0</v>
      </c>
      <c r="AU9" s="31">
        <f t="shared" si="24"/>
        <v>132</v>
      </c>
      <c r="AV9" s="31">
        <f t="shared" si="25"/>
        <v>132</v>
      </c>
      <c r="AW9" s="31">
        <f t="shared" si="26"/>
        <v>126</v>
      </c>
      <c r="AX9" s="65">
        <f t="shared" si="27"/>
        <v>390</v>
      </c>
      <c r="CC9" s="49">
        <f t="shared" si="28"/>
        <v>984</v>
      </c>
    </row>
    <row r="10" spans="1:81" ht="45">
      <c r="A10" s="17">
        <v>7</v>
      </c>
      <c r="B10" s="19" t="s">
        <v>12</v>
      </c>
      <c r="C10" s="50" t="s">
        <v>159</v>
      </c>
      <c r="D10" s="54" t="s">
        <v>197</v>
      </c>
      <c r="E10" s="51" t="s">
        <v>198</v>
      </c>
      <c r="F10" s="98" t="s">
        <v>199</v>
      </c>
      <c r="G10" s="95"/>
      <c r="H10" s="10"/>
      <c r="I10" s="6"/>
      <c r="J10" s="6"/>
      <c r="K10" s="6">
        <v>198</v>
      </c>
      <c r="L10" s="6">
        <v>132</v>
      </c>
      <c r="M10" s="6">
        <v>207</v>
      </c>
      <c r="N10" s="6"/>
      <c r="O10" s="6">
        <v>207</v>
      </c>
      <c r="P10" s="6">
        <v>138</v>
      </c>
      <c r="Q10" s="88"/>
      <c r="R10" s="12"/>
      <c r="T10" s="52">
        <f t="shared" si="0"/>
        <v>0</v>
      </c>
      <c r="U10" s="53">
        <f t="shared" si="1"/>
        <v>612</v>
      </c>
      <c r="V10" s="79">
        <f t="shared" si="2"/>
        <v>270</v>
      </c>
      <c r="W10" s="82">
        <f t="shared" si="3"/>
        <v>882</v>
      </c>
      <c r="AA10" s="30">
        <f t="shared" si="4"/>
        <v>0</v>
      </c>
      <c r="AB10" s="30">
        <f t="shared" si="5"/>
        <v>0</v>
      </c>
      <c r="AC10" s="30">
        <f t="shared" si="6"/>
        <v>0</v>
      </c>
      <c r="AD10" s="30">
        <f t="shared" si="7"/>
        <v>0</v>
      </c>
      <c r="AE10" s="31">
        <f t="shared" si="8"/>
        <v>0</v>
      </c>
      <c r="AF10" s="31">
        <f t="shared" si="9"/>
        <v>0</v>
      </c>
      <c r="AG10" s="31">
        <f t="shared" si="10"/>
        <v>0</v>
      </c>
      <c r="AH10" s="65">
        <f t="shared" si="11"/>
        <v>0</v>
      </c>
      <c r="AI10" s="30">
        <f t="shared" si="12"/>
        <v>0</v>
      </c>
      <c r="AJ10" s="30">
        <f t="shared" si="13"/>
        <v>198</v>
      </c>
      <c r="AK10" s="30">
        <f t="shared" si="14"/>
        <v>207</v>
      </c>
      <c r="AL10" s="30">
        <f t="shared" si="15"/>
        <v>207</v>
      </c>
      <c r="AM10" s="31">
        <f t="shared" si="16"/>
        <v>207</v>
      </c>
      <c r="AN10" s="31">
        <f t="shared" si="17"/>
        <v>207</v>
      </c>
      <c r="AO10" s="31">
        <f t="shared" si="18"/>
        <v>198</v>
      </c>
      <c r="AP10" s="65">
        <f t="shared" si="19"/>
        <v>612</v>
      </c>
      <c r="AQ10" s="30">
        <f t="shared" si="20"/>
        <v>0</v>
      </c>
      <c r="AR10" s="30">
        <f t="shared" si="21"/>
        <v>132</v>
      </c>
      <c r="AS10" s="30">
        <f t="shared" si="22"/>
        <v>0</v>
      </c>
      <c r="AT10" s="30">
        <f t="shared" si="23"/>
        <v>138</v>
      </c>
      <c r="AU10" s="31">
        <f t="shared" si="24"/>
        <v>138</v>
      </c>
      <c r="AV10" s="31">
        <f t="shared" si="25"/>
        <v>132</v>
      </c>
      <c r="AW10" s="31">
        <f t="shared" si="26"/>
        <v>0</v>
      </c>
      <c r="AX10" s="65">
        <f t="shared" si="27"/>
        <v>270</v>
      </c>
      <c r="CC10" s="49">
        <f t="shared" si="28"/>
        <v>882</v>
      </c>
    </row>
    <row r="11" spans="1:81" ht="45">
      <c r="A11" s="17">
        <v>8</v>
      </c>
      <c r="B11" s="19" t="s">
        <v>12</v>
      </c>
      <c r="C11" s="50" t="s">
        <v>200</v>
      </c>
      <c r="D11" s="54" t="s">
        <v>201</v>
      </c>
      <c r="E11" s="51" t="s">
        <v>202</v>
      </c>
      <c r="F11" s="98" t="s">
        <v>203</v>
      </c>
      <c r="G11" s="95"/>
      <c r="H11" s="10"/>
      <c r="I11" s="6"/>
      <c r="J11" s="6"/>
      <c r="K11" s="6">
        <v>189</v>
      </c>
      <c r="L11" s="6">
        <v>120</v>
      </c>
      <c r="M11" s="6">
        <v>198</v>
      </c>
      <c r="N11" s="6">
        <v>126</v>
      </c>
      <c r="O11" s="6"/>
      <c r="P11" s="6"/>
      <c r="Q11" s="88"/>
      <c r="R11" s="12"/>
      <c r="T11" s="52">
        <f t="shared" si="0"/>
        <v>0</v>
      </c>
      <c r="U11" s="53">
        <f t="shared" si="1"/>
        <v>387</v>
      </c>
      <c r="V11" s="79">
        <f t="shared" si="2"/>
        <v>246</v>
      </c>
      <c r="W11" s="82">
        <f t="shared" si="3"/>
        <v>633</v>
      </c>
      <c r="AA11" s="30">
        <f t="shared" si="4"/>
        <v>0</v>
      </c>
      <c r="AB11" s="30">
        <f t="shared" si="5"/>
        <v>0</v>
      </c>
      <c r="AC11" s="30">
        <f t="shared" si="6"/>
        <v>0</v>
      </c>
      <c r="AD11" s="30">
        <f t="shared" si="7"/>
        <v>0</v>
      </c>
      <c r="AE11" s="31">
        <f t="shared" si="8"/>
        <v>0</v>
      </c>
      <c r="AF11" s="31">
        <f t="shared" si="9"/>
        <v>0</v>
      </c>
      <c r="AG11" s="31">
        <f t="shared" si="10"/>
        <v>0</v>
      </c>
      <c r="AH11" s="65">
        <f t="shared" si="11"/>
        <v>0</v>
      </c>
      <c r="AI11" s="30">
        <f t="shared" si="12"/>
        <v>0</v>
      </c>
      <c r="AJ11" s="30">
        <f t="shared" si="13"/>
        <v>189</v>
      </c>
      <c r="AK11" s="30">
        <f t="shared" si="14"/>
        <v>198</v>
      </c>
      <c r="AL11" s="30">
        <f t="shared" si="15"/>
        <v>0</v>
      </c>
      <c r="AM11" s="31">
        <f t="shared" si="16"/>
        <v>198</v>
      </c>
      <c r="AN11" s="31">
        <f t="shared" si="17"/>
        <v>189</v>
      </c>
      <c r="AO11" s="31">
        <f t="shared" si="18"/>
        <v>0</v>
      </c>
      <c r="AP11" s="65">
        <f t="shared" si="19"/>
        <v>387</v>
      </c>
      <c r="AQ11" s="30">
        <f t="shared" si="20"/>
        <v>0</v>
      </c>
      <c r="AR11" s="30">
        <f t="shared" si="21"/>
        <v>120</v>
      </c>
      <c r="AS11" s="30">
        <f t="shared" si="22"/>
        <v>126</v>
      </c>
      <c r="AT11" s="30">
        <f t="shared" si="23"/>
        <v>0</v>
      </c>
      <c r="AU11" s="31">
        <f t="shared" si="24"/>
        <v>126</v>
      </c>
      <c r="AV11" s="31">
        <f t="shared" si="25"/>
        <v>120</v>
      </c>
      <c r="AW11" s="31">
        <f t="shared" si="26"/>
        <v>0</v>
      </c>
      <c r="AX11" s="65">
        <f t="shared" si="27"/>
        <v>246</v>
      </c>
      <c r="CC11" s="49">
        <f t="shared" si="28"/>
        <v>633</v>
      </c>
    </row>
    <row r="12" spans="1:81" ht="45.75" thickBot="1">
      <c r="A12" s="23">
        <v>9</v>
      </c>
      <c r="B12" s="26" t="s">
        <v>12</v>
      </c>
      <c r="C12" s="55" t="s">
        <v>230</v>
      </c>
      <c r="D12" s="56">
        <v>111</v>
      </c>
      <c r="E12" s="57" t="s">
        <v>231</v>
      </c>
      <c r="F12" s="99" t="s">
        <v>232</v>
      </c>
      <c r="G12" s="96"/>
      <c r="H12" s="34"/>
      <c r="I12" s="24"/>
      <c r="J12" s="24"/>
      <c r="K12" s="24"/>
      <c r="L12" s="24"/>
      <c r="M12" s="24"/>
      <c r="N12" s="24"/>
      <c r="O12" s="24">
        <v>189</v>
      </c>
      <c r="P12" s="24">
        <v>126</v>
      </c>
      <c r="Q12" s="89"/>
      <c r="R12" s="27"/>
      <c r="T12" s="58">
        <f t="shared" si="0"/>
        <v>0</v>
      </c>
      <c r="U12" s="59">
        <f t="shared" si="1"/>
        <v>189</v>
      </c>
      <c r="V12" s="80">
        <f t="shared" si="2"/>
        <v>126</v>
      </c>
      <c r="W12" s="83">
        <f t="shared" si="3"/>
        <v>315</v>
      </c>
      <c r="AA12" s="30">
        <f t="shared" si="4"/>
        <v>0</v>
      </c>
      <c r="AB12" s="30">
        <f t="shared" si="5"/>
        <v>0</v>
      </c>
      <c r="AC12" s="30">
        <f t="shared" si="6"/>
        <v>0</v>
      </c>
      <c r="AD12" s="30">
        <f t="shared" si="7"/>
        <v>0</v>
      </c>
      <c r="AE12" s="31">
        <f t="shared" si="8"/>
        <v>0</v>
      </c>
      <c r="AF12" s="31">
        <f t="shared" si="9"/>
        <v>0</v>
      </c>
      <c r="AG12" s="31">
        <f t="shared" si="10"/>
        <v>0</v>
      </c>
      <c r="AH12" s="65">
        <f t="shared" si="11"/>
        <v>0</v>
      </c>
      <c r="AI12" s="30">
        <f t="shared" si="12"/>
        <v>0</v>
      </c>
      <c r="AJ12" s="30">
        <f t="shared" si="13"/>
        <v>0</v>
      </c>
      <c r="AK12" s="30">
        <f t="shared" si="14"/>
        <v>0</v>
      </c>
      <c r="AL12" s="30">
        <f t="shared" si="15"/>
        <v>189</v>
      </c>
      <c r="AM12" s="31">
        <f t="shared" si="16"/>
        <v>189</v>
      </c>
      <c r="AN12" s="31">
        <f t="shared" si="17"/>
        <v>0</v>
      </c>
      <c r="AO12" s="31">
        <f t="shared" si="18"/>
        <v>0</v>
      </c>
      <c r="AP12" s="65">
        <f t="shared" si="19"/>
        <v>189</v>
      </c>
      <c r="AQ12" s="30">
        <f t="shared" si="20"/>
        <v>0</v>
      </c>
      <c r="AR12" s="30">
        <f t="shared" si="21"/>
        <v>0</v>
      </c>
      <c r="AS12" s="30">
        <f t="shared" si="22"/>
        <v>0</v>
      </c>
      <c r="AT12" s="30">
        <f t="shared" si="23"/>
        <v>126</v>
      </c>
      <c r="AU12" s="31">
        <f t="shared" si="24"/>
        <v>126</v>
      </c>
      <c r="AV12" s="31">
        <f t="shared" si="25"/>
        <v>0</v>
      </c>
      <c r="AW12" s="31">
        <f t="shared" si="26"/>
        <v>0</v>
      </c>
      <c r="AX12" s="65">
        <f t="shared" si="27"/>
        <v>126</v>
      </c>
      <c r="CC12" s="49">
        <f t="shared" si="28"/>
        <v>315</v>
      </c>
    </row>
  </sheetData>
  <sheetProtection/>
  <mergeCells count="8">
    <mergeCell ref="AI1:AP1"/>
    <mergeCell ref="AQ1:AX1"/>
    <mergeCell ref="B1:B3"/>
    <mergeCell ref="C1:C3"/>
    <mergeCell ref="D1:D3"/>
    <mergeCell ref="E1:E3"/>
    <mergeCell ref="F1:F3"/>
    <mergeCell ref="AA1:AH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93" r:id="rId2"/>
  <headerFooter>
    <oddHeader>&amp;L
&amp;C&amp;"-,Tučné"&amp;28ČESKÝ POHÁR 2014 - R4 VETERÁNI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M4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7109375" style="1" bestFit="1" customWidth="1"/>
    <col min="2" max="2" width="5.28125" style="18" bestFit="1" customWidth="1"/>
    <col min="3" max="3" width="21.421875" style="60" customWidth="1"/>
    <col min="4" max="4" width="5.57421875" style="61" customWidth="1"/>
    <col min="5" max="5" width="23.421875" style="62" bestFit="1" customWidth="1"/>
    <col min="6" max="6" width="3.8515625" style="63" bestFit="1" customWidth="1"/>
    <col min="7" max="8" width="8.7109375" style="7" customWidth="1"/>
    <col min="9" max="14" width="8.421875" style="8" customWidth="1"/>
    <col min="15" max="15" width="8.421875" style="7" customWidth="1"/>
    <col min="16" max="17" width="8.7109375" style="7" customWidth="1"/>
    <col min="18" max="18" width="8.421875" style="7" customWidth="1"/>
    <col min="19" max="19" width="9.140625" style="45" customWidth="1"/>
    <col min="20" max="20" width="7.8515625" style="9" bestFit="1" customWidth="1"/>
    <col min="21" max="21" width="8.7109375" style="9" customWidth="1"/>
    <col min="22" max="22" width="7.7109375" style="9" bestFit="1" customWidth="1"/>
    <col min="23" max="23" width="8.421875" style="37" bestFit="1" customWidth="1"/>
    <col min="24" max="24" width="8.7109375" style="37" customWidth="1"/>
    <col min="25" max="26" width="9.28125" style="48" customWidth="1"/>
    <col min="27" max="28" width="4.57421875" style="9" bestFit="1" customWidth="1"/>
    <col min="29" max="29" width="4.7109375" style="9" bestFit="1" customWidth="1"/>
    <col min="30" max="30" width="4.7109375" style="9" customWidth="1"/>
    <col min="31" max="32" width="3.57421875" style="9" bestFit="1" customWidth="1"/>
    <col min="33" max="33" width="3.57421875" style="9" customWidth="1"/>
    <col min="34" max="34" width="5.421875" style="66" bestFit="1" customWidth="1"/>
    <col min="35" max="36" width="4.57421875" style="9" bestFit="1" customWidth="1"/>
    <col min="37" max="37" width="4.57421875" style="9" customWidth="1"/>
    <col min="38" max="38" width="4.7109375" style="9" bestFit="1" customWidth="1"/>
    <col min="39" max="40" width="3.57421875" style="9" bestFit="1" customWidth="1"/>
    <col min="41" max="41" width="3.57421875" style="9" customWidth="1"/>
    <col min="42" max="42" width="5.421875" style="66" bestFit="1" customWidth="1"/>
    <col min="43" max="44" width="4.57421875" style="9" bestFit="1" customWidth="1"/>
    <col min="45" max="45" width="4.57421875" style="9" customWidth="1"/>
    <col min="46" max="46" width="4.7109375" style="9" bestFit="1" customWidth="1"/>
    <col min="47" max="48" width="3.57421875" style="9" bestFit="1" customWidth="1"/>
    <col min="49" max="49" width="3.57421875" style="9" customWidth="1"/>
    <col min="50" max="50" width="5.421875" style="66" bestFit="1" customWidth="1"/>
    <col min="51" max="80" width="9.28125" style="48" customWidth="1"/>
    <col min="81" max="81" width="11.7109375" style="48" bestFit="1" customWidth="1"/>
    <col min="82" max="91" width="9.28125" style="48" customWidth="1"/>
    <col min="92" max="151" width="9.28125" style="36" customWidth="1"/>
    <col min="152" max="16384" width="9.140625" style="36" customWidth="1"/>
  </cols>
  <sheetData>
    <row r="1" spans="1:91" s="1" customFormat="1" ht="12.75">
      <c r="A1" s="3" t="s">
        <v>0</v>
      </c>
      <c r="B1" s="136" t="s">
        <v>20</v>
      </c>
      <c r="C1" s="136" t="s">
        <v>19</v>
      </c>
      <c r="D1" s="141" t="s">
        <v>18</v>
      </c>
      <c r="E1" s="136" t="s">
        <v>1</v>
      </c>
      <c r="F1" s="144" t="s">
        <v>13</v>
      </c>
      <c r="G1" s="39" t="s">
        <v>44</v>
      </c>
      <c r="H1" s="5" t="s">
        <v>44</v>
      </c>
      <c r="I1" s="5" t="s">
        <v>2</v>
      </c>
      <c r="J1" s="5" t="s">
        <v>2</v>
      </c>
      <c r="K1" s="5" t="s">
        <v>3</v>
      </c>
      <c r="L1" s="5" t="s">
        <v>3</v>
      </c>
      <c r="M1" s="5" t="s">
        <v>3</v>
      </c>
      <c r="N1" s="5" t="s">
        <v>3</v>
      </c>
      <c r="O1" s="5" t="s">
        <v>24</v>
      </c>
      <c r="P1" s="5" t="s">
        <v>24</v>
      </c>
      <c r="Q1" s="5" t="s">
        <v>31</v>
      </c>
      <c r="R1" s="72" t="s">
        <v>31</v>
      </c>
      <c r="S1" s="18"/>
      <c r="T1" s="38" t="s">
        <v>7</v>
      </c>
      <c r="U1" s="39" t="s">
        <v>8</v>
      </c>
      <c r="V1" s="40" t="s">
        <v>9</v>
      </c>
      <c r="W1" s="68"/>
      <c r="X1" s="11"/>
      <c r="Y1" s="18"/>
      <c r="Z1" s="18"/>
      <c r="AA1" s="135" t="s">
        <v>7</v>
      </c>
      <c r="AB1" s="135"/>
      <c r="AC1" s="135"/>
      <c r="AD1" s="135"/>
      <c r="AE1" s="135"/>
      <c r="AF1" s="135"/>
      <c r="AG1" s="135"/>
      <c r="AH1" s="135"/>
      <c r="AI1" s="135" t="s">
        <v>8</v>
      </c>
      <c r="AJ1" s="135"/>
      <c r="AK1" s="135"/>
      <c r="AL1" s="135"/>
      <c r="AM1" s="135"/>
      <c r="AN1" s="135"/>
      <c r="AO1" s="135"/>
      <c r="AP1" s="135"/>
      <c r="AQ1" s="135" t="s">
        <v>9</v>
      </c>
      <c r="AR1" s="135"/>
      <c r="AS1" s="135"/>
      <c r="AT1" s="135"/>
      <c r="AU1" s="135"/>
      <c r="AV1" s="135"/>
      <c r="AW1" s="135"/>
      <c r="AX1" s="135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</row>
    <row r="2" spans="1:91" s="1" customFormat="1" ht="12.75">
      <c r="A2" s="4"/>
      <c r="B2" s="137"/>
      <c r="C2" s="139"/>
      <c r="D2" s="142"/>
      <c r="E2" s="139"/>
      <c r="F2" s="145"/>
      <c r="G2" s="100" t="s">
        <v>4</v>
      </c>
      <c r="H2" s="2" t="s">
        <v>4</v>
      </c>
      <c r="I2" s="2" t="s">
        <v>5</v>
      </c>
      <c r="J2" s="2" t="s">
        <v>6</v>
      </c>
      <c r="K2" s="2" t="s">
        <v>5</v>
      </c>
      <c r="L2" s="2" t="s">
        <v>6</v>
      </c>
      <c r="M2" s="71" t="s">
        <v>5</v>
      </c>
      <c r="N2" s="71" t="s">
        <v>6</v>
      </c>
      <c r="O2" s="2" t="s">
        <v>5</v>
      </c>
      <c r="P2" s="2" t="s">
        <v>6</v>
      </c>
      <c r="Q2" s="2" t="s">
        <v>4</v>
      </c>
      <c r="R2" s="86" t="s">
        <v>4</v>
      </c>
      <c r="S2" s="18"/>
      <c r="T2" s="14" t="s">
        <v>10</v>
      </c>
      <c r="U2" s="13" t="s">
        <v>10</v>
      </c>
      <c r="V2" s="20" t="s">
        <v>10</v>
      </c>
      <c r="W2" s="69" t="s">
        <v>10</v>
      </c>
      <c r="X2" s="11"/>
      <c r="Y2" s="18"/>
      <c r="Z2" s="18"/>
      <c r="AA2" s="15" t="s">
        <v>46</v>
      </c>
      <c r="AB2" s="15" t="s">
        <v>46</v>
      </c>
      <c r="AC2" s="15" t="s">
        <v>30</v>
      </c>
      <c r="AD2" s="15" t="s">
        <v>30</v>
      </c>
      <c r="AE2" s="15" t="s">
        <v>14</v>
      </c>
      <c r="AF2" s="15" t="s">
        <v>15</v>
      </c>
      <c r="AG2" s="15" t="s">
        <v>47</v>
      </c>
      <c r="AH2" s="15" t="s">
        <v>10</v>
      </c>
      <c r="AI2" s="15" t="s">
        <v>16</v>
      </c>
      <c r="AJ2" s="15" t="s">
        <v>17</v>
      </c>
      <c r="AK2" s="15" t="s">
        <v>17</v>
      </c>
      <c r="AL2" s="15" t="s">
        <v>25</v>
      </c>
      <c r="AM2" s="15" t="s">
        <v>14</v>
      </c>
      <c r="AN2" s="15" t="s">
        <v>15</v>
      </c>
      <c r="AO2" s="15" t="s">
        <v>47</v>
      </c>
      <c r="AP2" s="15" t="s">
        <v>10</v>
      </c>
      <c r="AQ2" s="15" t="s">
        <v>16</v>
      </c>
      <c r="AR2" s="15" t="s">
        <v>17</v>
      </c>
      <c r="AS2" s="15" t="s">
        <v>17</v>
      </c>
      <c r="AT2" s="15" t="s">
        <v>25</v>
      </c>
      <c r="AU2" s="15" t="s">
        <v>14</v>
      </c>
      <c r="AV2" s="15" t="s">
        <v>15</v>
      </c>
      <c r="AW2" s="15" t="s">
        <v>47</v>
      </c>
      <c r="AX2" s="15" t="s">
        <v>10</v>
      </c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</row>
    <row r="3" spans="1:91" s="35" customFormat="1" ht="13.5" thickBot="1">
      <c r="A3" s="91"/>
      <c r="B3" s="138"/>
      <c r="C3" s="140"/>
      <c r="D3" s="143"/>
      <c r="E3" s="140"/>
      <c r="F3" s="146"/>
      <c r="G3" s="75">
        <v>41748</v>
      </c>
      <c r="H3" s="92">
        <v>41749</v>
      </c>
      <c r="I3" s="92">
        <v>41797</v>
      </c>
      <c r="J3" s="92">
        <v>41798</v>
      </c>
      <c r="K3" s="92">
        <v>41811</v>
      </c>
      <c r="L3" s="92">
        <v>41751</v>
      </c>
      <c r="M3" s="92">
        <v>41811</v>
      </c>
      <c r="N3" s="92">
        <v>41751</v>
      </c>
      <c r="O3" s="92">
        <v>41867</v>
      </c>
      <c r="P3" s="92">
        <v>41868</v>
      </c>
      <c r="Q3" s="92">
        <v>41881</v>
      </c>
      <c r="R3" s="93">
        <v>41882</v>
      </c>
      <c r="S3" s="41"/>
      <c r="T3" s="74"/>
      <c r="U3" s="75"/>
      <c r="V3" s="76"/>
      <c r="W3" s="77"/>
      <c r="X3" s="37"/>
      <c r="Y3" s="41"/>
      <c r="Z3" s="41"/>
      <c r="AA3" s="16"/>
      <c r="AB3" s="16"/>
      <c r="AC3" s="16"/>
      <c r="AD3" s="16"/>
      <c r="AE3" s="16"/>
      <c r="AF3" s="16"/>
      <c r="AG3" s="16"/>
      <c r="AH3" s="64"/>
      <c r="AI3" s="16"/>
      <c r="AJ3" s="16"/>
      <c r="AK3" s="16"/>
      <c r="AL3" s="16"/>
      <c r="AM3" s="16"/>
      <c r="AN3" s="16"/>
      <c r="AO3" s="16"/>
      <c r="AP3" s="64"/>
      <c r="AQ3" s="16"/>
      <c r="AR3" s="16"/>
      <c r="AS3" s="16"/>
      <c r="AT3" s="16"/>
      <c r="AU3" s="16"/>
      <c r="AV3" s="16"/>
      <c r="AW3" s="16"/>
      <c r="AX3" s="64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</row>
    <row r="4" spans="1:81" ht="45.75" thickBot="1">
      <c r="A4" s="101">
        <v>1</v>
      </c>
      <c r="B4" s="102" t="s">
        <v>12</v>
      </c>
      <c r="C4" s="103" t="s">
        <v>89</v>
      </c>
      <c r="D4" s="104">
        <v>222</v>
      </c>
      <c r="E4" s="105" t="s">
        <v>91</v>
      </c>
      <c r="F4" s="106" t="s">
        <v>90</v>
      </c>
      <c r="G4" s="107">
        <v>400</v>
      </c>
      <c r="H4" s="108"/>
      <c r="I4" s="109"/>
      <c r="J4" s="109"/>
      <c r="K4" s="109"/>
      <c r="L4" s="109"/>
      <c r="M4" s="109"/>
      <c r="N4" s="109"/>
      <c r="O4" s="109"/>
      <c r="P4" s="109"/>
      <c r="Q4" s="110"/>
      <c r="R4" s="111"/>
      <c r="T4" s="46">
        <f>AH4</f>
        <v>400</v>
      </c>
      <c r="U4" s="47">
        <f>AP4</f>
        <v>0</v>
      </c>
      <c r="V4" s="78">
        <f>AX4</f>
        <v>0</v>
      </c>
      <c r="W4" s="81">
        <f>SUM(T4:V4)</f>
        <v>400</v>
      </c>
      <c r="AA4" s="30">
        <f>G4</f>
        <v>400</v>
      </c>
      <c r="AB4" s="30">
        <f>H4</f>
        <v>0</v>
      </c>
      <c r="AC4" s="30">
        <f>Q4</f>
        <v>0</v>
      </c>
      <c r="AD4" s="30">
        <f>R4</f>
        <v>0</v>
      </c>
      <c r="AE4" s="31">
        <f>LARGE(AA4:AD4,1)</f>
        <v>400</v>
      </c>
      <c r="AF4" s="31">
        <f>LARGE(AA4:AD4,2)</f>
        <v>0</v>
      </c>
      <c r="AG4" s="31">
        <f>LARGE(AA4:AD4,3)</f>
        <v>0</v>
      </c>
      <c r="AH4" s="65">
        <f>SUM(AE4:AG4)</f>
        <v>400</v>
      </c>
      <c r="AI4" s="30">
        <f>I4</f>
        <v>0</v>
      </c>
      <c r="AJ4" s="30">
        <f>K4</f>
        <v>0</v>
      </c>
      <c r="AK4" s="30">
        <f>M4</f>
        <v>0</v>
      </c>
      <c r="AL4" s="30">
        <f>O4</f>
        <v>0</v>
      </c>
      <c r="AM4" s="31">
        <f>LARGE(AI4:AL4,1)</f>
        <v>0</v>
      </c>
      <c r="AN4" s="31">
        <f>LARGE(AI4:AL4,2)</f>
        <v>0</v>
      </c>
      <c r="AO4" s="31">
        <f>LARGE(AI4:AL4,3)</f>
        <v>0</v>
      </c>
      <c r="AP4" s="65">
        <f>SUM(AM4:AO4)</f>
        <v>0</v>
      </c>
      <c r="AQ4" s="30">
        <f>J4</f>
        <v>0</v>
      </c>
      <c r="AR4" s="30">
        <f>L4</f>
        <v>0</v>
      </c>
      <c r="AS4" s="30">
        <f>N4</f>
        <v>0</v>
      </c>
      <c r="AT4" s="30">
        <f>P4</f>
        <v>0</v>
      </c>
      <c r="AU4" s="31">
        <f>LARGE(AQ4:AT4,1)</f>
        <v>0</v>
      </c>
      <c r="AV4" s="31">
        <f>LARGE(AQ4:AT4,2)</f>
        <v>0</v>
      </c>
      <c r="AW4" s="31">
        <f>LARGE(AQ4:AT4,3)</f>
        <v>0</v>
      </c>
      <c r="AX4" s="65">
        <f>SUM(AU4:AW4)</f>
        <v>0</v>
      </c>
      <c r="CC4" s="49">
        <f>W4</f>
        <v>400</v>
      </c>
    </row>
  </sheetData>
  <sheetProtection/>
  <mergeCells count="8">
    <mergeCell ref="AI1:AP1"/>
    <mergeCell ref="AQ1:AX1"/>
    <mergeCell ref="B1:B3"/>
    <mergeCell ref="C1:C3"/>
    <mergeCell ref="D1:D3"/>
    <mergeCell ref="E1:E3"/>
    <mergeCell ref="F1:F3"/>
    <mergeCell ref="AA1:AH1"/>
  </mergeCells>
  <printOptions/>
  <pageMargins left="0.7" right="0.7" top="0.787401575" bottom="0.7874015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8"/>
  <sheetViews>
    <sheetView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7109375" style="1" bestFit="1" customWidth="1"/>
    <col min="2" max="2" width="5.28125" style="18" bestFit="1" customWidth="1"/>
    <col min="3" max="3" width="21.421875" style="60" customWidth="1"/>
    <col min="4" max="4" width="5.57421875" style="61" customWidth="1"/>
    <col min="5" max="5" width="19.8515625" style="62" customWidth="1"/>
    <col min="6" max="6" width="3.8515625" style="63" bestFit="1" customWidth="1"/>
    <col min="7" max="9" width="8.7109375" style="7" customWidth="1"/>
    <col min="10" max="11" width="8.421875" style="8" customWidth="1"/>
    <col min="12" max="12" width="8.421875" style="7" customWidth="1"/>
    <col min="13" max="14" width="8.7109375" style="7" customWidth="1"/>
    <col min="15" max="15" width="9.140625" style="45" customWidth="1"/>
    <col min="16" max="16" width="7.8515625" style="9" bestFit="1" customWidth="1"/>
    <col min="17" max="17" width="8.7109375" style="9" customWidth="1"/>
    <col min="18" max="18" width="7.7109375" style="9" bestFit="1" customWidth="1"/>
    <col min="19" max="19" width="8.421875" style="37" bestFit="1" customWidth="1"/>
    <col min="20" max="20" width="8.7109375" style="37" customWidth="1"/>
    <col min="21" max="22" width="9.28125" style="48" customWidth="1"/>
    <col min="23" max="24" width="4.57421875" style="9" bestFit="1" customWidth="1"/>
    <col min="25" max="25" width="4.7109375" style="9" bestFit="1" customWidth="1"/>
    <col min="26" max="26" width="4.7109375" style="9" customWidth="1"/>
    <col min="27" max="28" width="3.57421875" style="9" bestFit="1" customWidth="1"/>
    <col min="29" max="29" width="5.421875" style="66" bestFit="1" customWidth="1"/>
    <col min="30" max="80" width="9.28125" style="48" customWidth="1"/>
    <col min="81" max="81" width="11.7109375" style="48" bestFit="1" customWidth="1"/>
    <col min="82" max="91" width="9.28125" style="48" customWidth="1"/>
    <col min="92" max="151" width="9.28125" style="36" customWidth="1"/>
    <col min="152" max="16384" width="9.140625" style="36" customWidth="1"/>
  </cols>
  <sheetData>
    <row r="1" spans="1:91" s="1" customFormat="1" ht="12.75">
      <c r="A1" s="3" t="s">
        <v>0</v>
      </c>
      <c r="B1" s="136" t="s">
        <v>20</v>
      </c>
      <c r="C1" s="136" t="s">
        <v>19</v>
      </c>
      <c r="D1" s="141" t="s">
        <v>18</v>
      </c>
      <c r="E1" s="136" t="s">
        <v>1</v>
      </c>
      <c r="F1" s="144" t="s">
        <v>13</v>
      </c>
      <c r="G1" s="39" t="s">
        <v>45</v>
      </c>
      <c r="H1" s="39" t="s">
        <v>45</v>
      </c>
      <c r="I1" s="39" t="s">
        <v>44</v>
      </c>
      <c r="J1" s="5" t="s">
        <v>2</v>
      </c>
      <c r="K1" s="5" t="s">
        <v>2</v>
      </c>
      <c r="L1" s="5" t="s">
        <v>24</v>
      </c>
      <c r="M1" s="5" t="s">
        <v>24</v>
      </c>
      <c r="N1" s="72" t="s">
        <v>31</v>
      </c>
      <c r="O1" s="18"/>
      <c r="P1" s="38" t="s">
        <v>7</v>
      </c>
      <c r="Q1" s="39" t="s">
        <v>8</v>
      </c>
      <c r="R1" s="40" t="s">
        <v>9</v>
      </c>
      <c r="S1" s="68"/>
      <c r="T1" s="11"/>
      <c r="U1" s="18"/>
      <c r="V1" s="18"/>
      <c r="W1" s="135" t="s">
        <v>7</v>
      </c>
      <c r="X1" s="135"/>
      <c r="Y1" s="135"/>
      <c r="Z1" s="135"/>
      <c r="AA1" s="135"/>
      <c r="AB1" s="135"/>
      <c r="AC1" s="135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</row>
    <row r="2" spans="1:91" s="1" customFormat="1" ht="12.75">
      <c r="A2" s="4"/>
      <c r="B2" s="137"/>
      <c r="C2" s="139"/>
      <c r="D2" s="142"/>
      <c r="E2" s="139"/>
      <c r="F2" s="145"/>
      <c r="G2" s="13" t="s">
        <v>4</v>
      </c>
      <c r="H2" s="13" t="s">
        <v>4</v>
      </c>
      <c r="I2" s="100" t="s">
        <v>4</v>
      </c>
      <c r="J2" s="100" t="s">
        <v>5</v>
      </c>
      <c r="K2" s="100" t="s">
        <v>6</v>
      </c>
      <c r="L2" s="2" t="s">
        <v>5</v>
      </c>
      <c r="M2" s="2" t="s">
        <v>6</v>
      </c>
      <c r="N2" s="86" t="s">
        <v>4</v>
      </c>
      <c r="O2" s="18"/>
      <c r="P2" s="14" t="s">
        <v>10</v>
      </c>
      <c r="Q2" s="13" t="s">
        <v>10</v>
      </c>
      <c r="R2" s="20" t="s">
        <v>10</v>
      </c>
      <c r="S2" s="69" t="s">
        <v>10</v>
      </c>
      <c r="T2" s="11"/>
      <c r="U2" s="18"/>
      <c r="V2" s="18"/>
      <c r="W2" s="15" t="s">
        <v>98</v>
      </c>
      <c r="X2" s="15" t="s">
        <v>98</v>
      </c>
      <c r="Y2" s="15" t="s">
        <v>46</v>
      </c>
      <c r="Z2" s="15" t="s">
        <v>30</v>
      </c>
      <c r="AA2" s="15" t="s">
        <v>14</v>
      </c>
      <c r="AB2" s="15" t="s">
        <v>15</v>
      </c>
      <c r="AC2" s="15" t="s">
        <v>10</v>
      </c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</row>
    <row r="3" spans="1:91" s="35" customFormat="1" ht="13.5" thickBot="1">
      <c r="A3" s="91"/>
      <c r="B3" s="138"/>
      <c r="C3" s="140"/>
      <c r="D3" s="143"/>
      <c r="E3" s="140"/>
      <c r="F3" s="146"/>
      <c r="G3" s="75">
        <v>41727</v>
      </c>
      <c r="H3" s="75">
        <v>41728</v>
      </c>
      <c r="I3" s="75">
        <v>41748</v>
      </c>
      <c r="J3" s="92">
        <v>41797</v>
      </c>
      <c r="K3" s="92">
        <v>41798</v>
      </c>
      <c r="L3" s="92">
        <v>41867</v>
      </c>
      <c r="M3" s="92">
        <v>41868</v>
      </c>
      <c r="N3" s="93">
        <v>41881</v>
      </c>
      <c r="O3" s="41"/>
      <c r="P3" s="119"/>
      <c r="Q3" s="42"/>
      <c r="R3" s="120"/>
      <c r="S3" s="77"/>
      <c r="T3" s="37"/>
      <c r="U3" s="41"/>
      <c r="V3" s="41"/>
      <c r="W3" s="16"/>
      <c r="X3" s="16"/>
      <c r="Y3" s="16"/>
      <c r="Z3" s="16"/>
      <c r="AA3" s="16"/>
      <c r="AB3" s="16"/>
      <c r="AC3" s="64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</row>
    <row r="4" spans="1:81" ht="67.5">
      <c r="A4" s="21">
        <v>1</v>
      </c>
      <c r="B4" s="133" t="s">
        <v>115</v>
      </c>
      <c r="C4" s="43" t="s">
        <v>92</v>
      </c>
      <c r="D4" s="67" t="s">
        <v>26</v>
      </c>
      <c r="E4" s="44" t="s">
        <v>132</v>
      </c>
      <c r="F4" s="97" t="s">
        <v>133</v>
      </c>
      <c r="G4" s="94">
        <v>400</v>
      </c>
      <c r="H4" s="94">
        <v>400</v>
      </c>
      <c r="I4" s="94">
        <v>400</v>
      </c>
      <c r="J4" s="22">
        <v>300</v>
      </c>
      <c r="K4" s="22">
        <v>176</v>
      </c>
      <c r="L4" s="22">
        <v>264</v>
      </c>
      <c r="M4" s="22">
        <v>176</v>
      </c>
      <c r="N4" s="25"/>
      <c r="P4" s="46">
        <f>AC4</f>
        <v>800</v>
      </c>
      <c r="Q4" s="47">
        <f aca="true" t="shared" si="0" ref="Q4:R8">J4+L4</f>
        <v>564</v>
      </c>
      <c r="R4" s="121">
        <f t="shared" si="0"/>
        <v>352</v>
      </c>
      <c r="S4" s="117">
        <f>SUM(P4:R4)</f>
        <v>1716</v>
      </c>
      <c r="W4" s="30">
        <f aca="true" t="shared" si="1" ref="W4:Y8">G4</f>
        <v>400</v>
      </c>
      <c r="X4" s="30">
        <f t="shared" si="1"/>
        <v>400</v>
      </c>
      <c r="Y4" s="30">
        <f t="shared" si="1"/>
        <v>400</v>
      </c>
      <c r="Z4" s="30">
        <f>N4</f>
        <v>0</v>
      </c>
      <c r="AA4" s="31">
        <f>LARGE(W4:Z4,1)</f>
        <v>400</v>
      </c>
      <c r="AB4" s="31">
        <f>LARGE(W4:Z4,2)</f>
        <v>400</v>
      </c>
      <c r="AC4" s="65">
        <f>SUM(AA4:AB4)</f>
        <v>800</v>
      </c>
      <c r="CC4" s="49">
        <f>S4</f>
        <v>1716</v>
      </c>
    </row>
    <row r="5" spans="1:81" ht="56.25">
      <c r="A5" s="17">
        <v>2</v>
      </c>
      <c r="B5" s="73" t="s">
        <v>11</v>
      </c>
      <c r="C5" s="50" t="s">
        <v>23</v>
      </c>
      <c r="D5" s="54">
        <v>147</v>
      </c>
      <c r="E5" s="51" t="s">
        <v>40</v>
      </c>
      <c r="F5" s="98" t="s">
        <v>41</v>
      </c>
      <c r="G5" s="95">
        <v>352</v>
      </c>
      <c r="H5" s="95">
        <v>352</v>
      </c>
      <c r="I5" s="95">
        <v>352</v>
      </c>
      <c r="J5" s="6">
        <v>264</v>
      </c>
      <c r="K5" s="6">
        <v>200</v>
      </c>
      <c r="L5" s="6">
        <v>300</v>
      </c>
      <c r="M5" s="6">
        <v>200</v>
      </c>
      <c r="N5" s="12"/>
      <c r="P5" s="52">
        <f>AC5</f>
        <v>704</v>
      </c>
      <c r="Q5" s="53">
        <f t="shared" si="0"/>
        <v>564</v>
      </c>
      <c r="R5" s="124">
        <f t="shared" si="0"/>
        <v>400</v>
      </c>
      <c r="S5" s="118">
        <f>SUM(P5:R5)</f>
        <v>1668</v>
      </c>
      <c r="W5" s="30">
        <f t="shared" si="1"/>
        <v>352</v>
      </c>
      <c r="X5" s="30">
        <f t="shared" si="1"/>
        <v>352</v>
      </c>
      <c r="Y5" s="30">
        <f t="shared" si="1"/>
        <v>352</v>
      </c>
      <c r="Z5" s="30">
        <f>N5</f>
        <v>0</v>
      </c>
      <c r="AA5" s="31">
        <f>LARGE(W5:Z5,1)</f>
        <v>352</v>
      </c>
      <c r="AB5" s="31">
        <f>LARGE(W5:Z5,2)</f>
        <v>352</v>
      </c>
      <c r="AC5" s="65">
        <f>SUM(AA5:AB5)</f>
        <v>704</v>
      </c>
      <c r="CC5" s="49">
        <f>S5</f>
        <v>1668</v>
      </c>
    </row>
    <row r="6" spans="1:81" ht="56.25">
      <c r="A6" s="17">
        <v>3</v>
      </c>
      <c r="B6" s="19" t="s">
        <v>12</v>
      </c>
      <c r="C6" s="50" t="s">
        <v>75</v>
      </c>
      <c r="D6" s="54" t="s">
        <v>76</v>
      </c>
      <c r="E6" s="51" t="s">
        <v>99</v>
      </c>
      <c r="F6" s="98" t="s">
        <v>100</v>
      </c>
      <c r="G6" s="95">
        <v>316</v>
      </c>
      <c r="H6" s="95">
        <v>288</v>
      </c>
      <c r="I6" s="95">
        <v>316</v>
      </c>
      <c r="J6" s="6">
        <v>237</v>
      </c>
      <c r="K6" s="6">
        <v>158</v>
      </c>
      <c r="L6" s="6">
        <v>237</v>
      </c>
      <c r="M6" s="6">
        <v>158</v>
      </c>
      <c r="N6" s="12"/>
      <c r="P6" s="52">
        <f>AC6</f>
        <v>632</v>
      </c>
      <c r="Q6" s="53">
        <f t="shared" si="0"/>
        <v>474</v>
      </c>
      <c r="R6" s="124">
        <f t="shared" si="0"/>
        <v>316</v>
      </c>
      <c r="S6" s="118">
        <f>SUM(P6:R6)</f>
        <v>1422</v>
      </c>
      <c r="W6" s="30">
        <f t="shared" si="1"/>
        <v>316</v>
      </c>
      <c r="X6" s="30">
        <f t="shared" si="1"/>
        <v>288</v>
      </c>
      <c r="Y6" s="30">
        <f t="shared" si="1"/>
        <v>316</v>
      </c>
      <c r="Z6" s="30">
        <f>N6</f>
        <v>0</v>
      </c>
      <c r="AA6" s="31">
        <f>LARGE(W6:Z6,1)</f>
        <v>316</v>
      </c>
      <c r="AB6" s="31">
        <f>LARGE(W6:Z6,2)</f>
        <v>316</v>
      </c>
      <c r="AC6" s="65">
        <f>SUM(AA6:AB6)</f>
        <v>632</v>
      </c>
      <c r="CC6" s="49">
        <f>S6</f>
        <v>1422</v>
      </c>
    </row>
    <row r="7" spans="1:81" ht="56.25">
      <c r="A7" s="17">
        <v>4</v>
      </c>
      <c r="B7" s="19" t="s">
        <v>12</v>
      </c>
      <c r="C7" s="50" t="s">
        <v>101</v>
      </c>
      <c r="D7" s="54">
        <v>222</v>
      </c>
      <c r="E7" s="51" t="s">
        <v>103</v>
      </c>
      <c r="F7" s="98" t="s">
        <v>102</v>
      </c>
      <c r="G7" s="95">
        <v>288</v>
      </c>
      <c r="H7" s="95">
        <v>276</v>
      </c>
      <c r="I7" s="95"/>
      <c r="J7" s="6"/>
      <c r="K7" s="6"/>
      <c r="L7" s="6"/>
      <c r="M7" s="6"/>
      <c r="N7" s="12"/>
      <c r="P7" s="52">
        <f>AC7</f>
        <v>564</v>
      </c>
      <c r="Q7" s="53">
        <f t="shared" si="0"/>
        <v>0</v>
      </c>
      <c r="R7" s="124">
        <f t="shared" si="0"/>
        <v>0</v>
      </c>
      <c r="S7" s="118">
        <f>SUM(P7:R7)</f>
        <v>564</v>
      </c>
      <c r="W7" s="30">
        <f t="shared" si="1"/>
        <v>288</v>
      </c>
      <c r="X7" s="30">
        <f t="shared" si="1"/>
        <v>276</v>
      </c>
      <c r="Y7" s="30">
        <f t="shared" si="1"/>
        <v>0</v>
      </c>
      <c r="Z7" s="30">
        <f>N7</f>
        <v>0</v>
      </c>
      <c r="AA7" s="31">
        <f>LARGE(W7:Z7,1)</f>
        <v>288</v>
      </c>
      <c r="AB7" s="31">
        <f>LARGE(W7:Z7,2)</f>
        <v>276</v>
      </c>
      <c r="AC7" s="65">
        <f>SUM(AA7:AB7)</f>
        <v>564</v>
      </c>
      <c r="CC7" s="49">
        <f>S7</f>
        <v>564</v>
      </c>
    </row>
    <row r="8" spans="1:81" ht="45.75" thickBot="1">
      <c r="A8" s="23">
        <v>5</v>
      </c>
      <c r="B8" s="26" t="s">
        <v>12</v>
      </c>
      <c r="C8" s="55" t="s">
        <v>28</v>
      </c>
      <c r="D8" s="56">
        <v>123</v>
      </c>
      <c r="E8" s="57" t="s">
        <v>93</v>
      </c>
      <c r="F8" s="99" t="s">
        <v>94</v>
      </c>
      <c r="G8" s="96"/>
      <c r="H8" s="96">
        <v>316</v>
      </c>
      <c r="I8" s="96"/>
      <c r="J8" s="24"/>
      <c r="K8" s="24"/>
      <c r="L8" s="24"/>
      <c r="M8" s="24"/>
      <c r="N8" s="27"/>
      <c r="P8" s="58">
        <f>AC8</f>
        <v>316</v>
      </c>
      <c r="Q8" s="59">
        <f t="shared" si="0"/>
        <v>0</v>
      </c>
      <c r="R8" s="122">
        <f t="shared" si="0"/>
        <v>0</v>
      </c>
      <c r="S8" s="123">
        <f>SUM(P8:R8)</f>
        <v>316</v>
      </c>
      <c r="W8" s="30">
        <f t="shared" si="1"/>
        <v>0</v>
      </c>
      <c r="X8" s="30">
        <f t="shared" si="1"/>
        <v>316</v>
      </c>
      <c r="Y8" s="30">
        <f t="shared" si="1"/>
        <v>0</v>
      </c>
      <c r="Z8" s="30">
        <f>N8</f>
        <v>0</v>
      </c>
      <c r="AA8" s="31">
        <f>LARGE(W8:Z8,1)</f>
        <v>316</v>
      </c>
      <c r="AB8" s="31">
        <f>LARGE(W8:Z8,2)</f>
        <v>0</v>
      </c>
      <c r="AC8" s="65">
        <f>SUM(AA8:AB8)</f>
        <v>316</v>
      </c>
      <c r="CC8" s="49">
        <f>S8</f>
        <v>316</v>
      </c>
    </row>
  </sheetData>
  <sheetProtection/>
  <mergeCells count="6">
    <mergeCell ref="B1:B3"/>
    <mergeCell ref="C1:C3"/>
    <mergeCell ref="D1:D3"/>
    <mergeCell ref="E1:E3"/>
    <mergeCell ref="F1:F3"/>
    <mergeCell ref="W1:AC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r:id="rId2"/>
  <headerFooter>
    <oddHeader>&amp;R&amp;"-,Tučné"&amp;28ČESKÝ POHÁR 2014 - R4 JUNIOŘI U23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"/>
  <sheetViews>
    <sheetView zoomScalePageLayoutView="5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7109375" style="1" bestFit="1" customWidth="1"/>
    <col min="2" max="2" width="5.28125" style="18" bestFit="1" customWidth="1"/>
    <col min="3" max="3" width="21.421875" style="60" customWidth="1"/>
    <col min="4" max="4" width="5.57421875" style="61" customWidth="1"/>
    <col min="5" max="5" width="19.8515625" style="62" customWidth="1"/>
    <col min="6" max="6" width="3.8515625" style="63" bestFit="1" customWidth="1"/>
    <col min="7" max="9" width="8.7109375" style="7" customWidth="1"/>
    <col min="10" max="11" width="8.421875" style="8" customWidth="1"/>
    <col min="12" max="12" width="8.421875" style="7" customWidth="1"/>
    <col min="13" max="14" width="8.7109375" style="7" customWidth="1"/>
    <col min="15" max="15" width="9.140625" style="45" customWidth="1"/>
    <col min="16" max="16" width="7.8515625" style="9" bestFit="1" customWidth="1"/>
    <col min="17" max="17" width="8.7109375" style="9" customWidth="1"/>
    <col min="18" max="18" width="7.7109375" style="9" bestFit="1" customWidth="1"/>
    <col min="19" max="19" width="8.421875" style="37" bestFit="1" customWidth="1"/>
    <col min="20" max="20" width="8.7109375" style="37" customWidth="1"/>
    <col min="21" max="22" width="9.28125" style="48" customWidth="1"/>
    <col min="23" max="24" width="4.57421875" style="9" bestFit="1" customWidth="1"/>
    <col min="25" max="25" width="4.7109375" style="9" bestFit="1" customWidth="1"/>
    <col min="26" max="26" width="4.7109375" style="9" customWidth="1"/>
    <col min="27" max="28" width="3.57421875" style="9" bestFit="1" customWidth="1"/>
    <col min="29" max="29" width="5.421875" style="66" bestFit="1" customWidth="1"/>
    <col min="30" max="80" width="9.28125" style="48" customWidth="1"/>
    <col min="81" max="81" width="11.7109375" style="48" bestFit="1" customWidth="1"/>
    <col min="82" max="91" width="9.28125" style="48" customWidth="1"/>
    <col min="92" max="151" width="9.28125" style="36" customWidth="1"/>
    <col min="152" max="16384" width="9.140625" style="36" customWidth="1"/>
  </cols>
  <sheetData>
    <row r="1" spans="1:91" s="1" customFormat="1" ht="12.75">
      <c r="A1" s="3" t="s">
        <v>0</v>
      </c>
      <c r="B1" s="136" t="s">
        <v>20</v>
      </c>
      <c r="C1" s="136" t="s">
        <v>19</v>
      </c>
      <c r="D1" s="141" t="s">
        <v>18</v>
      </c>
      <c r="E1" s="136" t="s">
        <v>1</v>
      </c>
      <c r="F1" s="144" t="s">
        <v>13</v>
      </c>
      <c r="G1" s="39" t="s">
        <v>45</v>
      </c>
      <c r="H1" s="39" t="s">
        <v>45</v>
      </c>
      <c r="I1" s="39" t="s">
        <v>44</v>
      </c>
      <c r="J1" s="5" t="s">
        <v>2</v>
      </c>
      <c r="K1" s="5" t="s">
        <v>2</v>
      </c>
      <c r="L1" s="5" t="s">
        <v>24</v>
      </c>
      <c r="M1" s="5" t="s">
        <v>24</v>
      </c>
      <c r="N1" s="72" t="s">
        <v>31</v>
      </c>
      <c r="O1" s="18"/>
      <c r="P1" s="38" t="s">
        <v>7</v>
      </c>
      <c r="Q1" s="39" t="s">
        <v>8</v>
      </c>
      <c r="R1" s="40" t="s">
        <v>9</v>
      </c>
      <c r="S1" s="68"/>
      <c r="T1" s="11"/>
      <c r="U1" s="18"/>
      <c r="V1" s="18"/>
      <c r="W1" s="135" t="s">
        <v>7</v>
      </c>
      <c r="X1" s="135"/>
      <c r="Y1" s="135"/>
      <c r="Z1" s="135"/>
      <c r="AA1" s="135"/>
      <c r="AB1" s="135"/>
      <c r="AC1" s="135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</row>
    <row r="2" spans="1:91" s="1" customFormat="1" ht="12.75">
      <c r="A2" s="4"/>
      <c r="B2" s="137"/>
      <c r="C2" s="139"/>
      <c r="D2" s="142"/>
      <c r="E2" s="139"/>
      <c r="F2" s="145"/>
      <c r="G2" s="13" t="s">
        <v>4</v>
      </c>
      <c r="H2" s="13" t="s">
        <v>4</v>
      </c>
      <c r="I2" s="100" t="s">
        <v>4</v>
      </c>
      <c r="J2" s="100" t="s">
        <v>5</v>
      </c>
      <c r="K2" s="100" t="s">
        <v>6</v>
      </c>
      <c r="L2" s="2" t="s">
        <v>5</v>
      </c>
      <c r="M2" s="2" t="s">
        <v>6</v>
      </c>
      <c r="N2" s="86" t="s">
        <v>4</v>
      </c>
      <c r="O2" s="18"/>
      <c r="P2" s="14" t="s">
        <v>10</v>
      </c>
      <c r="Q2" s="13" t="s">
        <v>10</v>
      </c>
      <c r="R2" s="20" t="s">
        <v>10</v>
      </c>
      <c r="S2" s="69" t="s">
        <v>10</v>
      </c>
      <c r="T2" s="11"/>
      <c r="U2" s="18"/>
      <c r="V2" s="18"/>
      <c r="W2" s="15" t="s">
        <v>98</v>
      </c>
      <c r="X2" s="15" t="s">
        <v>98</v>
      </c>
      <c r="Y2" s="15" t="s">
        <v>46</v>
      </c>
      <c r="Z2" s="15" t="s">
        <v>30</v>
      </c>
      <c r="AA2" s="15" t="s">
        <v>14</v>
      </c>
      <c r="AB2" s="15" t="s">
        <v>15</v>
      </c>
      <c r="AC2" s="15" t="s">
        <v>10</v>
      </c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</row>
    <row r="3" spans="1:91" s="35" customFormat="1" ht="13.5" thickBot="1">
      <c r="A3" s="91"/>
      <c r="B3" s="138"/>
      <c r="C3" s="140"/>
      <c r="D3" s="143"/>
      <c r="E3" s="140"/>
      <c r="F3" s="146"/>
      <c r="G3" s="75">
        <v>41727</v>
      </c>
      <c r="H3" s="75">
        <v>41728</v>
      </c>
      <c r="I3" s="75">
        <v>41748</v>
      </c>
      <c r="J3" s="92">
        <v>41797</v>
      </c>
      <c r="K3" s="92">
        <v>41798</v>
      </c>
      <c r="L3" s="92">
        <v>41867</v>
      </c>
      <c r="M3" s="92">
        <v>41868</v>
      </c>
      <c r="N3" s="93">
        <v>41881</v>
      </c>
      <c r="O3" s="41"/>
      <c r="P3" s="119"/>
      <c r="Q3" s="42"/>
      <c r="R3" s="120"/>
      <c r="S3" s="77"/>
      <c r="T3" s="37"/>
      <c r="U3" s="41"/>
      <c r="V3" s="41"/>
      <c r="W3" s="16"/>
      <c r="X3" s="16"/>
      <c r="Y3" s="16"/>
      <c r="Z3" s="16"/>
      <c r="AA3" s="16"/>
      <c r="AB3" s="16"/>
      <c r="AC3" s="64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</row>
    <row r="4" spans="1:81" ht="45">
      <c r="A4" s="21">
        <v>1</v>
      </c>
      <c r="B4" s="70" t="s">
        <v>12</v>
      </c>
      <c r="C4" s="43" t="s">
        <v>28</v>
      </c>
      <c r="D4" s="67">
        <v>123</v>
      </c>
      <c r="E4" s="44" t="s">
        <v>93</v>
      </c>
      <c r="F4" s="97" t="s">
        <v>94</v>
      </c>
      <c r="G4" s="94">
        <v>400</v>
      </c>
      <c r="H4" s="94"/>
      <c r="I4" s="94">
        <v>400</v>
      </c>
      <c r="J4" s="22">
        <v>300</v>
      </c>
      <c r="K4" s="22">
        <v>200</v>
      </c>
      <c r="L4" s="22">
        <v>264</v>
      </c>
      <c r="M4" s="22">
        <v>200</v>
      </c>
      <c r="N4" s="25"/>
      <c r="P4" s="46">
        <f aca="true" t="shared" si="0" ref="P4:P10">AC4</f>
        <v>800</v>
      </c>
      <c r="Q4" s="47">
        <f aca="true" t="shared" si="1" ref="Q4:R10">J4+L4</f>
        <v>564</v>
      </c>
      <c r="R4" s="121">
        <f t="shared" si="1"/>
        <v>400</v>
      </c>
      <c r="S4" s="117">
        <f aca="true" t="shared" si="2" ref="S4:S10">SUM(P4:R4)</f>
        <v>1764</v>
      </c>
      <c r="W4" s="30">
        <f aca="true" t="shared" si="3" ref="W4:Y10">G4</f>
        <v>400</v>
      </c>
      <c r="X4" s="30">
        <f t="shared" si="3"/>
        <v>0</v>
      </c>
      <c r="Y4" s="30">
        <f t="shared" si="3"/>
        <v>400</v>
      </c>
      <c r="Z4" s="30">
        <f aca="true" t="shared" si="4" ref="Z4:Z10">N4</f>
        <v>0</v>
      </c>
      <c r="AA4" s="31">
        <f aca="true" t="shared" si="5" ref="AA4:AA10">LARGE(W4:Z4,1)</f>
        <v>400</v>
      </c>
      <c r="AB4" s="31">
        <f aca="true" t="shared" si="6" ref="AB4:AB10">LARGE(W4:Z4,2)</f>
        <v>400</v>
      </c>
      <c r="AC4" s="65">
        <f aca="true" t="shared" si="7" ref="AC4:AC10">SUM(AA4:AB4)</f>
        <v>800</v>
      </c>
      <c r="CC4" s="49">
        <f aca="true" t="shared" si="8" ref="CC4:CC10">S4</f>
        <v>1764</v>
      </c>
    </row>
    <row r="5" spans="1:81" ht="56.25">
      <c r="A5" s="17">
        <v>2</v>
      </c>
      <c r="B5" s="73" t="s">
        <v>11</v>
      </c>
      <c r="C5" s="50" t="s">
        <v>95</v>
      </c>
      <c r="D5" s="54">
        <v>222</v>
      </c>
      <c r="E5" s="51" t="s">
        <v>134</v>
      </c>
      <c r="F5" s="98" t="s">
        <v>135</v>
      </c>
      <c r="G5" s="95">
        <v>352</v>
      </c>
      <c r="H5" s="95">
        <v>400</v>
      </c>
      <c r="I5" s="95">
        <v>352</v>
      </c>
      <c r="J5" s="6">
        <v>264</v>
      </c>
      <c r="K5" s="6">
        <v>176</v>
      </c>
      <c r="L5" s="6">
        <v>300</v>
      </c>
      <c r="M5" s="6">
        <v>176</v>
      </c>
      <c r="N5" s="12"/>
      <c r="P5" s="52">
        <f t="shared" si="0"/>
        <v>752</v>
      </c>
      <c r="Q5" s="53">
        <f t="shared" si="1"/>
        <v>564</v>
      </c>
      <c r="R5" s="124">
        <f t="shared" si="1"/>
        <v>352</v>
      </c>
      <c r="S5" s="118">
        <f t="shared" si="2"/>
        <v>1668</v>
      </c>
      <c r="W5" s="30">
        <f t="shared" si="3"/>
        <v>352</v>
      </c>
      <c r="X5" s="30">
        <f t="shared" si="3"/>
        <v>400</v>
      </c>
      <c r="Y5" s="30">
        <f t="shared" si="3"/>
        <v>352</v>
      </c>
      <c r="Z5" s="30">
        <f t="shared" si="4"/>
        <v>0</v>
      </c>
      <c r="AA5" s="31">
        <f t="shared" si="5"/>
        <v>400</v>
      </c>
      <c r="AB5" s="31">
        <f t="shared" si="6"/>
        <v>352</v>
      </c>
      <c r="AC5" s="65">
        <f t="shared" si="7"/>
        <v>752</v>
      </c>
      <c r="CC5" s="49">
        <f t="shared" si="8"/>
        <v>1668</v>
      </c>
    </row>
    <row r="6" spans="1:81" ht="78.75">
      <c r="A6" s="17">
        <v>3</v>
      </c>
      <c r="B6" s="126" t="s">
        <v>115</v>
      </c>
      <c r="C6" s="50" t="s">
        <v>97</v>
      </c>
      <c r="D6" s="54">
        <v>222</v>
      </c>
      <c r="E6" s="51" t="s">
        <v>136</v>
      </c>
      <c r="F6" s="98" t="s">
        <v>137</v>
      </c>
      <c r="G6" s="95">
        <v>316</v>
      </c>
      <c r="H6" s="95">
        <v>352</v>
      </c>
      <c r="I6" s="95">
        <v>316</v>
      </c>
      <c r="J6" s="6">
        <v>237</v>
      </c>
      <c r="K6" s="6">
        <v>158</v>
      </c>
      <c r="L6" s="6"/>
      <c r="M6" s="6"/>
      <c r="N6" s="12"/>
      <c r="P6" s="52">
        <f t="shared" si="0"/>
        <v>668</v>
      </c>
      <c r="Q6" s="53">
        <f t="shared" si="1"/>
        <v>237</v>
      </c>
      <c r="R6" s="124">
        <f t="shared" si="1"/>
        <v>158</v>
      </c>
      <c r="S6" s="118">
        <f t="shared" si="2"/>
        <v>1063</v>
      </c>
      <c r="W6" s="30">
        <f t="shared" si="3"/>
        <v>316</v>
      </c>
      <c r="X6" s="30">
        <f t="shared" si="3"/>
        <v>352</v>
      </c>
      <c r="Y6" s="30">
        <f t="shared" si="3"/>
        <v>316</v>
      </c>
      <c r="Z6" s="30">
        <f t="shared" si="4"/>
        <v>0</v>
      </c>
      <c r="AA6" s="31">
        <f t="shared" si="5"/>
        <v>352</v>
      </c>
      <c r="AB6" s="31">
        <f t="shared" si="6"/>
        <v>316</v>
      </c>
      <c r="AC6" s="65">
        <f t="shared" si="7"/>
        <v>668</v>
      </c>
      <c r="CC6" s="49">
        <f t="shared" si="8"/>
        <v>1063</v>
      </c>
    </row>
    <row r="7" spans="1:81" ht="56.25">
      <c r="A7" s="17">
        <v>4</v>
      </c>
      <c r="B7" s="73" t="s">
        <v>11</v>
      </c>
      <c r="C7" s="50" t="s">
        <v>105</v>
      </c>
      <c r="D7" s="54">
        <v>223</v>
      </c>
      <c r="E7" s="51" t="s">
        <v>233</v>
      </c>
      <c r="F7" s="98" t="s">
        <v>234</v>
      </c>
      <c r="G7" s="95">
        <v>288</v>
      </c>
      <c r="H7" s="95">
        <v>316</v>
      </c>
      <c r="I7" s="95"/>
      <c r="J7" s="6"/>
      <c r="K7" s="6"/>
      <c r="L7" s="6">
        <v>237</v>
      </c>
      <c r="M7" s="6">
        <v>144</v>
      </c>
      <c r="N7" s="12"/>
      <c r="P7" s="52">
        <f t="shared" si="0"/>
        <v>604</v>
      </c>
      <c r="Q7" s="53">
        <f t="shared" si="1"/>
        <v>237</v>
      </c>
      <c r="R7" s="124">
        <f t="shared" si="1"/>
        <v>144</v>
      </c>
      <c r="S7" s="118">
        <f t="shared" si="2"/>
        <v>985</v>
      </c>
      <c r="W7" s="30">
        <f t="shared" si="3"/>
        <v>288</v>
      </c>
      <c r="X7" s="30">
        <f t="shared" si="3"/>
        <v>316</v>
      </c>
      <c r="Y7" s="30">
        <f t="shared" si="3"/>
        <v>0</v>
      </c>
      <c r="Z7" s="30">
        <f t="shared" si="4"/>
        <v>0</v>
      </c>
      <c r="AA7" s="31">
        <f t="shared" si="5"/>
        <v>316</v>
      </c>
      <c r="AB7" s="31">
        <f t="shared" si="6"/>
        <v>288</v>
      </c>
      <c r="AC7" s="65">
        <f t="shared" si="7"/>
        <v>604</v>
      </c>
      <c r="CC7" s="49">
        <f t="shared" si="8"/>
        <v>985</v>
      </c>
    </row>
    <row r="8" spans="1:81" ht="45">
      <c r="A8" s="17">
        <v>5</v>
      </c>
      <c r="B8" s="134" t="s">
        <v>12</v>
      </c>
      <c r="C8" s="50" t="s">
        <v>106</v>
      </c>
      <c r="D8" s="54">
        <v>223</v>
      </c>
      <c r="E8" s="51" t="s">
        <v>107</v>
      </c>
      <c r="F8" s="98" t="s">
        <v>108</v>
      </c>
      <c r="G8" s="95">
        <v>276</v>
      </c>
      <c r="H8" s="95">
        <v>288</v>
      </c>
      <c r="I8" s="95"/>
      <c r="J8" s="6"/>
      <c r="K8" s="6"/>
      <c r="L8" s="6"/>
      <c r="M8" s="6"/>
      <c r="N8" s="12"/>
      <c r="P8" s="52">
        <f t="shared" si="0"/>
        <v>564</v>
      </c>
      <c r="Q8" s="53">
        <f t="shared" si="1"/>
        <v>0</v>
      </c>
      <c r="R8" s="124">
        <f t="shared" si="1"/>
        <v>0</v>
      </c>
      <c r="S8" s="118">
        <f t="shared" si="2"/>
        <v>564</v>
      </c>
      <c r="W8" s="30">
        <f t="shared" si="3"/>
        <v>276</v>
      </c>
      <c r="X8" s="30">
        <f t="shared" si="3"/>
        <v>288</v>
      </c>
      <c r="Y8" s="30">
        <f t="shared" si="3"/>
        <v>0</v>
      </c>
      <c r="Z8" s="30">
        <f t="shared" si="4"/>
        <v>0</v>
      </c>
      <c r="AA8" s="31">
        <f t="shared" si="5"/>
        <v>288</v>
      </c>
      <c r="AB8" s="31">
        <f t="shared" si="6"/>
        <v>276</v>
      </c>
      <c r="AC8" s="65">
        <f t="shared" si="7"/>
        <v>564</v>
      </c>
      <c r="CC8" s="49">
        <f t="shared" si="8"/>
        <v>564</v>
      </c>
    </row>
    <row r="9" spans="1:81" ht="45">
      <c r="A9" s="17">
        <v>6</v>
      </c>
      <c r="B9" s="134" t="s">
        <v>12</v>
      </c>
      <c r="C9" s="50" t="s">
        <v>240</v>
      </c>
      <c r="D9" s="54">
        <v>222</v>
      </c>
      <c r="E9" s="51" t="s">
        <v>235</v>
      </c>
      <c r="F9" s="98" t="s">
        <v>236</v>
      </c>
      <c r="G9" s="95"/>
      <c r="H9" s="95"/>
      <c r="I9" s="95"/>
      <c r="J9" s="6"/>
      <c r="K9" s="6"/>
      <c r="L9" s="6">
        <v>207</v>
      </c>
      <c r="M9" s="6">
        <v>158</v>
      </c>
      <c r="N9" s="12"/>
      <c r="P9" s="52">
        <f t="shared" si="0"/>
        <v>0</v>
      </c>
      <c r="Q9" s="53">
        <f t="shared" si="1"/>
        <v>207</v>
      </c>
      <c r="R9" s="124">
        <f t="shared" si="1"/>
        <v>158</v>
      </c>
      <c r="S9" s="118">
        <f t="shared" si="2"/>
        <v>365</v>
      </c>
      <c r="W9" s="30">
        <f t="shared" si="3"/>
        <v>0</v>
      </c>
      <c r="X9" s="30">
        <f t="shared" si="3"/>
        <v>0</v>
      </c>
      <c r="Y9" s="30">
        <f t="shared" si="3"/>
        <v>0</v>
      </c>
      <c r="Z9" s="30">
        <f t="shared" si="4"/>
        <v>0</v>
      </c>
      <c r="AA9" s="31">
        <f t="shared" si="5"/>
        <v>0</v>
      </c>
      <c r="AB9" s="31">
        <f t="shared" si="6"/>
        <v>0</v>
      </c>
      <c r="AC9" s="65">
        <f t="shared" si="7"/>
        <v>0</v>
      </c>
      <c r="CC9" s="49">
        <f t="shared" si="8"/>
        <v>365</v>
      </c>
    </row>
    <row r="10" spans="1:81" ht="45.75" thickBot="1">
      <c r="A10" s="23">
        <v>7</v>
      </c>
      <c r="B10" s="84" t="s">
        <v>12</v>
      </c>
      <c r="C10" s="55" t="s">
        <v>237</v>
      </c>
      <c r="D10" s="56">
        <v>223</v>
      </c>
      <c r="E10" s="57" t="s">
        <v>238</v>
      </c>
      <c r="F10" s="99" t="s">
        <v>239</v>
      </c>
      <c r="G10" s="96"/>
      <c r="H10" s="96"/>
      <c r="I10" s="96"/>
      <c r="J10" s="24"/>
      <c r="K10" s="24"/>
      <c r="L10" s="24">
        <v>216</v>
      </c>
      <c r="M10" s="24">
        <v>138</v>
      </c>
      <c r="N10" s="27"/>
      <c r="P10" s="52">
        <f t="shared" si="0"/>
        <v>0</v>
      </c>
      <c r="Q10" s="53">
        <f t="shared" si="1"/>
        <v>216</v>
      </c>
      <c r="R10" s="124">
        <f t="shared" si="1"/>
        <v>138</v>
      </c>
      <c r="S10" s="118">
        <f t="shared" si="2"/>
        <v>354</v>
      </c>
      <c r="W10" s="30">
        <f t="shared" si="3"/>
        <v>0</v>
      </c>
      <c r="X10" s="30">
        <f t="shared" si="3"/>
        <v>0</v>
      </c>
      <c r="Y10" s="30">
        <f t="shared" si="3"/>
        <v>0</v>
      </c>
      <c r="Z10" s="30">
        <f t="shared" si="4"/>
        <v>0</v>
      </c>
      <c r="AA10" s="31">
        <f t="shared" si="5"/>
        <v>0</v>
      </c>
      <c r="AB10" s="31">
        <f t="shared" si="6"/>
        <v>0</v>
      </c>
      <c r="AC10" s="65">
        <f t="shared" si="7"/>
        <v>0</v>
      </c>
      <c r="CC10" s="49">
        <f t="shared" si="8"/>
        <v>354</v>
      </c>
    </row>
  </sheetData>
  <sheetProtection/>
  <mergeCells count="6">
    <mergeCell ref="B1:B3"/>
    <mergeCell ref="C1:C3"/>
    <mergeCell ref="D1:D3"/>
    <mergeCell ref="E1:E3"/>
    <mergeCell ref="F1:F3"/>
    <mergeCell ref="W1:AC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r:id="rId2"/>
  <headerFooter>
    <oddHeader>&amp;C&amp;"-,Tučné"&amp;28ČESKÝ POHÁR 2014 - R4 JUNIOŘI U19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"/>
  <sheetViews>
    <sheetView zoomScalePageLayoutView="4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7109375" style="1" bestFit="1" customWidth="1"/>
    <col min="2" max="2" width="5.28125" style="18" bestFit="1" customWidth="1"/>
    <col min="3" max="3" width="21.421875" style="60" customWidth="1"/>
    <col min="4" max="4" width="5.57421875" style="61" customWidth="1"/>
    <col min="5" max="5" width="19.8515625" style="62" customWidth="1"/>
    <col min="6" max="6" width="3.8515625" style="63" bestFit="1" customWidth="1"/>
    <col min="7" max="9" width="8.7109375" style="7" customWidth="1"/>
    <col min="10" max="11" width="8.421875" style="8" customWidth="1"/>
    <col min="12" max="12" width="8.421875" style="7" customWidth="1"/>
    <col min="13" max="14" width="8.7109375" style="7" customWidth="1"/>
    <col min="15" max="15" width="9.140625" style="45" customWidth="1"/>
    <col min="16" max="16" width="7.8515625" style="9" bestFit="1" customWidth="1"/>
    <col min="17" max="17" width="8.7109375" style="9" customWidth="1"/>
    <col min="18" max="18" width="7.7109375" style="9" bestFit="1" customWidth="1"/>
    <col min="19" max="19" width="8.421875" style="37" bestFit="1" customWidth="1"/>
    <col min="20" max="20" width="8.7109375" style="37" customWidth="1"/>
    <col min="21" max="22" width="9.28125" style="48" customWidth="1"/>
    <col min="23" max="24" width="4.57421875" style="9" bestFit="1" customWidth="1"/>
    <col min="25" max="25" width="4.7109375" style="9" bestFit="1" customWidth="1"/>
    <col min="26" max="26" width="4.7109375" style="9" customWidth="1"/>
    <col min="27" max="28" width="3.57421875" style="9" bestFit="1" customWidth="1"/>
    <col min="29" max="29" width="5.421875" style="66" bestFit="1" customWidth="1"/>
    <col min="30" max="80" width="9.28125" style="48" customWidth="1"/>
    <col min="81" max="81" width="11.7109375" style="48" bestFit="1" customWidth="1"/>
    <col min="82" max="91" width="9.28125" style="48" customWidth="1"/>
    <col min="92" max="151" width="9.28125" style="36" customWidth="1"/>
    <col min="152" max="16384" width="9.140625" style="36" customWidth="1"/>
  </cols>
  <sheetData>
    <row r="1" spans="1:91" s="1" customFormat="1" ht="12.75">
      <c r="A1" s="3" t="s">
        <v>0</v>
      </c>
      <c r="B1" s="136" t="s">
        <v>20</v>
      </c>
      <c r="C1" s="136" t="s">
        <v>19</v>
      </c>
      <c r="D1" s="141" t="s">
        <v>18</v>
      </c>
      <c r="E1" s="136" t="s">
        <v>1</v>
      </c>
      <c r="F1" s="144" t="s">
        <v>13</v>
      </c>
      <c r="G1" s="39" t="s">
        <v>45</v>
      </c>
      <c r="H1" s="39" t="s">
        <v>45</v>
      </c>
      <c r="I1" s="39" t="s">
        <v>44</v>
      </c>
      <c r="J1" s="5" t="s">
        <v>2</v>
      </c>
      <c r="K1" s="5" t="s">
        <v>2</v>
      </c>
      <c r="L1" s="5" t="s">
        <v>24</v>
      </c>
      <c r="M1" s="5" t="s">
        <v>24</v>
      </c>
      <c r="N1" s="72" t="s">
        <v>31</v>
      </c>
      <c r="O1" s="18"/>
      <c r="P1" s="38" t="s">
        <v>7</v>
      </c>
      <c r="Q1" s="39" t="s">
        <v>8</v>
      </c>
      <c r="R1" s="40" t="s">
        <v>9</v>
      </c>
      <c r="S1" s="68"/>
      <c r="T1" s="11"/>
      <c r="U1" s="18"/>
      <c r="V1" s="18"/>
      <c r="W1" s="135" t="s">
        <v>7</v>
      </c>
      <c r="X1" s="135"/>
      <c r="Y1" s="135"/>
      <c r="Z1" s="135"/>
      <c r="AA1" s="135"/>
      <c r="AB1" s="135"/>
      <c r="AC1" s="135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</row>
    <row r="2" spans="1:91" s="1" customFormat="1" ht="12.75">
      <c r="A2" s="4"/>
      <c r="B2" s="137"/>
      <c r="C2" s="139"/>
      <c r="D2" s="142"/>
      <c r="E2" s="139"/>
      <c r="F2" s="145"/>
      <c r="G2" s="13" t="s">
        <v>4</v>
      </c>
      <c r="H2" s="13" t="s">
        <v>4</v>
      </c>
      <c r="I2" s="100" t="s">
        <v>4</v>
      </c>
      <c r="J2" s="100" t="s">
        <v>5</v>
      </c>
      <c r="K2" s="100" t="s">
        <v>6</v>
      </c>
      <c r="L2" s="2" t="s">
        <v>5</v>
      </c>
      <c r="M2" s="2" t="s">
        <v>6</v>
      </c>
      <c r="N2" s="86" t="s">
        <v>4</v>
      </c>
      <c r="O2" s="18"/>
      <c r="P2" s="14" t="s">
        <v>10</v>
      </c>
      <c r="Q2" s="13" t="s">
        <v>10</v>
      </c>
      <c r="R2" s="20" t="s">
        <v>10</v>
      </c>
      <c r="S2" s="69" t="s">
        <v>10</v>
      </c>
      <c r="T2" s="11"/>
      <c r="U2" s="18"/>
      <c r="V2" s="18"/>
      <c r="W2" s="15" t="s">
        <v>98</v>
      </c>
      <c r="X2" s="15" t="s">
        <v>98</v>
      </c>
      <c r="Y2" s="15" t="s">
        <v>46</v>
      </c>
      <c r="Z2" s="15" t="s">
        <v>30</v>
      </c>
      <c r="AA2" s="15" t="s">
        <v>14</v>
      </c>
      <c r="AB2" s="15" t="s">
        <v>15</v>
      </c>
      <c r="AC2" s="15" t="s">
        <v>10</v>
      </c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</row>
    <row r="3" spans="1:91" s="35" customFormat="1" ht="13.5" thickBot="1">
      <c r="A3" s="29"/>
      <c r="B3" s="137"/>
      <c r="C3" s="139"/>
      <c r="D3" s="142"/>
      <c r="E3" s="139"/>
      <c r="F3" s="145"/>
      <c r="G3" s="42">
        <v>41727</v>
      </c>
      <c r="H3" s="42">
        <v>41728</v>
      </c>
      <c r="I3" s="42">
        <v>41748</v>
      </c>
      <c r="J3" s="28">
        <v>41797</v>
      </c>
      <c r="K3" s="28">
        <v>41798</v>
      </c>
      <c r="L3" s="28">
        <v>41867</v>
      </c>
      <c r="M3" s="28">
        <v>41868</v>
      </c>
      <c r="N3" s="32">
        <v>41881</v>
      </c>
      <c r="O3" s="41"/>
      <c r="P3" s="119"/>
      <c r="Q3" s="42"/>
      <c r="R3" s="120"/>
      <c r="S3" s="69"/>
      <c r="T3" s="37"/>
      <c r="U3" s="41"/>
      <c r="V3" s="41"/>
      <c r="W3" s="16"/>
      <c r="X3" s="16"/>
      <c r="Y3" s="16"/>
      <c r="Z3" s="16"/>
      <c r="AA3" s="16"/>
      <c r="AB3" s="16"/>
      <c r="AC3" s="64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</row>
    <row r="4" spans="1:81" ht="45">
      <c r="A4" s="21">
        <v>1</v>
      </c>
      <c r="B4" s="70" t="s">
        <v>12</v>
      </c>
      <c r="C4" s="43" t="s">
        <v>27</v>
      </c>
      <c r="D4" s="67">
        <v>178</v>
      </c>
      <c r="E4" s="44" t="s">
        <v>96</v>
      </c>
      <c r="F4" s="128" t="s">
        <v>81</v>
      </c>
      <c r="G4" s="90">
        <v>400</v>
      </c>
      <c r="H4" s="90">
        <v>400</v>
      </c>
      <c r="I4" s="90">
        <v>400</v>
      </c>
      <c r="J4" s="22">
        <v>300</v>
      </c>
      <c r="K4" s="22">
        <v>200</v>
      </c>
      <c r="L4" s="22">
        <v>300</v>
      </c>
      <c r="M4" s="22">
        <v>200</v>
      </c>
      <c r="N4" s="25"/>
      <c r="P4" s="46">
        <f>AC4</f>
        <v>800</v>
      </c>
      <c r="Q4" s="47">
        <f aca="true" t="shared" si="0" ref="Q4:R6">J4+L4</f>
        <v>600</v>
      </c>
      <c r="R4" s="47">
        <f t="shared" si="0"/>
        <v>400</v>
      </c>
      <c r="S4" s="130">
        <f>SUM(P4:R4)</f>
        <v>1800</v>
      </c>
      <c r="W4" s="30">
        <f aca="true" t="shared" si="1" ref="W4:Y6">G4</f>
        <v>400</v>
      </c>
      <c r="X4" s="30">
        <f t="shared" si="1"/>
        <v>400</v>
      </c>
      <c r="Y4" s="30">
        <f t="shared" si="1"/>
        <v>400</v>
      </c>
      <c r="Z4" s="30">
        <f>N4</f>
        <v>0</v>
      </c>
      <c r="AA4" s="31">
        <f>LARGE(W4:Z4,1)</f>
        <v>400</v>
      </c>
      <c r="AB4" s="31">
        <f>LARGE(W4:Z4,2)</f>
        <v>400</v>
      </c>
      <c r="AC4" s="65">
        <f>SUM(AA4:AB4)</f>
        <v>800</v>
      </c>
      <c r="CC4" s="49">
        <f>S4</f>
        <v>1800</v>
      </c>
    </row>
    <row r="5" spans="1:81" ht="56.25">
      <c r="A5" s="17">
        <v>2</v>
      </c>
      <c r="B5" s="19" t="s">
        <v>12</v>
      </c>
      <c r="C5" s="50" t="s">
        <v>129</v>
      </c>
      <c r="D5" s="54">
        <v>222</v>
      </c>
      <c r="E5" s="51" t="s">
        <v>130</v>
      </c>
      <c r="F5" s="125" t="s">
        <v>131</v>
      </c>
      <c r="G5" s="127"/>
      <c r="H5" s="127"/>
      <c r="I5" s="127"/>
      <c r="J5" s="6">
        <v>264</v>
      </c>
      <c r="K5" s="6">
        <v>176</v>
      </c>
      <c r="L5" s="6">
        <v>264</v>
      </c>
      <c r="M5" s="6">
        <v>176</v>
      </c>
      <c r="N5" s="12"/>
      <c r="P5" s="52">
        <f>AC5</f>
        <v>0</v>
      </c>
      <c r="Q5" s="53">
        <f t="shared" si="0"/>
        <v>528</v>
      </c>
      <c r="R5" s="53">
        <f t="shared" si="0"/>
        <v>352</v>
      </c>
      <c r="S5" s="131">
        <f>SUM(P5:R5)</f>
        <v>880</v>
      </c>
      <c r="W5" s="30">
        <f t="shared" si="1"/>
        <v>0</v>
      </c>
      <c r="X5" s="30">
        <f t="shared" si="1"/>
        <v>0</v>
      </c>
      <c r="Y5" s="30">
        <f t="shared" si="1"/>
        <v>0</v>
      </c>
      <c r="Z5" s="30">
        <f>N5</f>
        <v>0</v>
      </c>
      <c r="AA5" s="31">
        <f>LARGE(W5:Z5,1)</f>
        <v>0</v>
      </c>
      <c r="AB5" s="31">
        <f>LARGE(W5:Z5,2)</f>
        <v>0</v>
      </c>
      <c r="AC5" s="65">
        <f>SUM(AA5:AB5)</f>
        <v>0</v>
      </c>
      <c r="CC5" s="49">
        <f>S5</f>
        <v>880</v>
      </c>
    </row>
    <row r="6" spans="1:81" ht="45.75" thickBot="1">
      <c r="A6" s="23">
        <v>2</v>
      </c>
      <c r="B6" s="26" t="s">
        <v>12</v>
      </c>
      <c r="C6" s="55" t="s">
        <v>42</v>
      </c>
      <c r="D6" s="56">
        <v>223</v>
      </c>
      <c r="E6" s="57" t="s">
        <v>104</v>
      </c>
      <c r="F6" s="129" t="s">
        <v>43</v>
      </c>
      <c r="G6" s="85">
        <v>352</v>
      </c>
      <c r="H6" s="85">
        <v>352</v>
      </c>
      <c r="I6" s="85"/>
      <c r="J6" s="24"/>
      <c r="K6" s="24"/>
      <c r="L6" s="24"/>
      <c r="M6" s="24"/>
      <c r="N6" s="27"/>
      <c r="P6" s="58">
        <f>AC6</f>
        <v>704</v>
      </c>
      <c r="Q6" s="59">
        <f t="shared" si="0"/>
        <v>0</v>
      </c>
      <c r="R6" s="59">
        <f t="shared" si="0"/>
        <v>0</v>
      </c>
      <c r="S6" s="132">
        <f>SUM(P6:R6)</f>
        <v>704</v>
      </c>
      <c r="W6" s="30">
        <f t="shared" si="1"/>
        <v>352</v>
      </c>
      <c r="X6" s="30">
        <f t="shared" si="1"/>
        <v>352</v>
      </c>
      <c r="Y6" s="30">
        <f t="shared" si="1"/>
        <v>0</v>
      </c>
      <c r="Z6" s="30">
        <f>N6</f>
        <v>0</v>
      </c>
      <c r="AA6" s="31">
        <f>LARGE(W6:Z6,1)</f>
        <v>352</v>
      </c>
      <c r="AB6" s="31">
        <f>LARGE(W6:Z6,2)</f>
        <v>352</v>
      </c>
      <c r="AC6" s="65">
        <f>SUM(AA6:AB6)</f>
        <v>704</v>
      </c>
      <c r="CC6" s="49">
        <f>S6</f>
        <v>704</v>
      </c>
    </row>
  </sheetData>
  <sheetProtection/>
  <mergeCells count="6">
    <mergeCell ref="B1:B3"/>
    <mergeCell ref="C1:C3"/>
    <mergeCell ref="D1:D3"/>
    <mergeCell ref="E1:E3"/>
    <mergeCell ref="F1:F3"/>
    <mergeCell ref="W1:AC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r:id="rId2"/>
  <headerFooter>
    <oddHeader>&amp;C&amp;"-,Tučné"&amp;28ČESKÝ POHÁR 2014 - R4 JUNIORKY U19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4"/>
  <sheetViews>
    <sheetView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7109375" style="1" bestFit="1" customWidth="1"/>
    <col min="2" max="2" width="5.28125" style="18" bestFit="1" customWidth="1"/>
    <col min="3" max="3" width="21.421875" style="60" customWidth="1"/>
    <col min="4" max="4" width="5.57421875" style="61" customWidth="1"/>
    <col min="5" max="5" width="19.8515625" style="62" customWidth="1"/>
    <col min="6" max="6" width="3.8515625" style="63" bestFit="1" customWidth="1"/>
    <col min="7" max="9" width="8.7109375" style="7" customWidth="1"/>
    <col min="10" max="11" width="8.421875" style="8" customWidth="1"/>
    <col min="12" max="12" width="8.421875" style="7" customWidth="1"/>
    <col min="13" max="14" width="8.7109375" style="7" customWidth="1"/>
    <col min="15" max="15" width="9.140625" style="45" customWidth="1"/>
    <col min="16" max="16" width="7.8515625" style="9" bestFit="1" customWidth="1"/>
    <col min="17" max="17" width="8.7109375" style="9" customWidth="1"/>
    <col min="18" max="18" width="7.7109375" style="9" bestFit="1" customWidth="1"/>
    <col min="19" max="19" width="8.421875" style="37" bestFit="1" customWidth="1"/>
    <col min="20" max="20" width="8.7109375" style="37" customWidth="1"/>
    <col min="21" max="22" width="9.28125" style="48" customWidth="1"/>
    <col min="23" max="24" width="4.57421875" style="9" bestFit="1" customWidth="1"/>
    <col min="25" max="25" width="4.7109375" style="9" bestFit="1" customWidth="1"/>
    <col min="26" max="26" width="4.7109375" style="9" customWidth="1"/>
    <col min="27" max="28" width="3.57421875" style="9" bestFit="1" customWidth="1"/>
    <col min="29" max="29" width="5.421875" style="66" bestFit="1" customWidth="1"/>
    <col min="30" max="80" width="9.28125" style="48" customWidth="1"/>
    <col min="81" max="81" width="11.7109375" style="48" bestFit="1" customWidth="1"/>
    <col min="82" max="91" width="9.28125" style="48" customWidth="1"/>
    <col min="92" max="151" width="9.28125" style="36" customWidth="1"/>
    <col min="152" max="16384" width="9.140625" style="36" customWidth="1"/>
  </cols>
  <sheetData>
    <row r="1" spans="1:91" s="1" customFormat="1" ht="12.75">
      <c r="A1" s="3" t="s">
        <v>0</v>
      </c>
      <c r="B1" s="136" t="s">
        <v>20</v>
      </c>
      <c r="C1" s="136" t="s">
        <v>19</v>
      </c>
      <c r="D1" s="141" t="s">
        <v>18</v>
      </c>
      <c r="E1" s="136" t="s">
        <v>1</v>
      </c>
      <c r="F1" s="144" t="s">
        <v>13</v>
      </c>
      <c r="G1" s="39" t="s">
        <v>45</v>
      </c>
      <c r="H1" s="39" t="s">
        <v>45</v>
      </c>
      <c r="I1" s="39" t="s">
        <v>44</v>
      </c>
      <c r="J1" s="5" t="s">
        <v>2</v>
      </c>
      <c r="K1" s="5" t="s">
        <v>2</v>
      </c>
      <c r="L1" s="5" t="s">
        <v>24</v>
      </c>
      <c r="M1" s="5" t="s">
        <v>24</v>
      </c>
      <c r="N1" s="72" t="s">
        <v>31</v>
      </c>
      <c r="O1" s="18"/>
      <c r="P1" s="38" t="s">
        <v>7</v>
      </c>
      <c r="Q1" s="39" t="s">
        <v>8</v>
      </c>
      <c r="R1" s="40" t="s">
        <v>9</v>
      </c>
      <c r="S1" s="68"/>
      <c r="T1" s="11"/>
      <c r="U1" s="18"/>
      <c r="V1" s="18"/>
      <c r="W1" s="135" t="s">
        <v>7</v>
      </c>
      <c r="X1" s="135"/>
      <c r="Y1" s="135"/>
      <c r="Z1" s="135"/>
      <c r="AA1" s="135"/>
      <c r="AB1" s="135"/>
      <c r="AC1" s="135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</row>
    <row r="2" spans="1:91" s="1" customFormat="1" ht="12.75">
      <c r="A2" s="4"/>
      <c r="B2" s="137"/>
      <c r="C2" s="139"/>
      <c r="D2" s="142"/>
      <c r="E2" s="139"/>
      <c r="F2" s="145"/>
      <c r="G2" s="13" t="s">
        <v>4</v>
      </c>
      <c r="H2" s="13" t="s">
        <v>4</v>
      </c>
      <c r="I2" s="100" t="s">
        <v>4</v>
      </c>
      <c r="J2" s="100" t="s">
        <v>5</v>
      </c>
      <c r="K2" s="100" t="s">
        <v>6</v>
      </c>
      <c r="L2" s="2" t="s">
        <v>5</v>
      </c>
      <c r="M2" s="2" t="s">
        <v>6</v>
      </c>
      <c r="N2" s="86" t="s">
        <v>4</v>
      </c>
      <c r="O2" s="18"/>
      <c r="P2" s="14" t="s">
        <v>10</v>
      </c>
      <c r="Q2" s="13" t="s">
        <v>10</v>
      </c>
      <c r="R2" s="20" t="s">
        <v>10</v>
      </c>
      <c r="S2" s="69" t="s">
        <v>10</v>
      </c>
      <c r="T2" s="11"/>
      <c r="U2" s="18"/>
      <c r="V2" s="18"/>
      <c r="W2" s="15" t="s">
        <v>98</v>
      </c>
      <c r="X2" s="15" t="s">
        <v>98</v>
      </c>
      <c r="Y2" s="15" t="s">
        <v>46</v>
      </c>
      <c r="Z2" s="15" t="s">
        <v>30</v>
      </c>
      <c r="AA2" s="15" t="s">
        <v>14</v>
      </c>
      <c r="AB2" s="15" t="s">
        <v>15</v>
      </c>
      <c r="AC2" s="15" t="s">
        <v>10</v>
      </c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</row>
    <row r="3" spans="1:91" s="35" customFormat="1" ht="13.5" thickBot="1">
      <c r="A3" s="29"/>
      <c r="B3" s="137"/>
      <c r="C3" s="139"/>
      <c r="D3" s="142"/>
      <c r="E3" s="139"/>
      <c r="F3" s="145"/>
      <c r="G3" s="42">
        <v>41727</v>
      </c>
      <c r="H3" s="42">
        <v>41728</v>
      </c>
      <c r="I3" s="42">
        <v>41748</v>
      </c>
      <c r="J3" s="92">
        <v>41797</v>
      </c>
      <c r="K3" s="92">
        <v>41798</v>
      </c>
      <c r="L3" s="92">
        <v>41867</v>
      </c>
      <c r="M3" s="92">
        <v>41868</v>
      </c>
      <c r="N3" s="93">
        <v>41881</v>
      </c>
      <c r="O3" s="41"/>
      <c r="P3" s="74"/>
      <c r="Q3" s="75"/>
      <c r="R3" s="76"/>
      <c r="S3" s="77"/>
      <c r="T3" s="37"/>
      <c r="U3" s="41"/>
      <c r="V3" s="41"/>
      <c r="W3" s="16"/>
      <c r="X3" s="16"/>
      <c r="Y3" s="16"/>
      <c r="Z3" s="16"/>
      <c r="AA3" s="16"/>
      <c r="AB3" s="16"/>
      <c r="AC3" s="64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</row>
    <row r="4" spans="1:81" ht="45.75" thickBot="1">
      <c r="A4" s="101">
        <v>1</v>
      </c>
      <c r="B4" s="102" t="s">
        <v>12</v>
      </c>
      <c r="C4" s="103" t="s">
        <v>29</v>
      </c>
      <c r="D4" s="104">
        <v>109</v>
      </c>
      <c r="E4" s="105" t="s">
        <v>116</v>
      </c>
      <c r="F4" s="106" t="s">
        <v>38</v>
      </c>
      <c r="G4" s="107">
        <v>400</v>
      </c>
      <c r="H4" s="112">
        <v>400</v>
      </c>
      <c r="I4" s="112"/>
      <c r="J4" s="109">
        <v>300</v>
      </c>
      <c r="K4" s="109">
        <v>200</v>
      </c>
      <c r="L4" s="109">
        <v>300</v>
      </c>
      <c r="M4" s="109">
        <v>200</v>
      </c>
      <c r="N4" s="111"/>
      <c r="P4" s="113">
        <f>AC4</f>
        <v>800</v>
      </c>
      <c r="Q4" s="114">
        <f>J4+L4</f>
        <v>600</v>
      </c>
      <c r="R4" s="115">
        <f>K4+M4</f>
        <v>400</v>
      </c>
      <c r="S4" s="116">
        <f>SUM(P4:R4)</f>
        <v>1800</v>
      </c>
      <c r="W4" s="30">
        <f>G4</f>
        <v>400</v>
      </c>
      <c r="X4" s="30">
        <f>H4</f>
        <v>400</v>
      </c>
      <c r="Y4" s="30">
        <f>I4</f>
        <v>0</v>
      </c>
      <c r="Z4" s="30">
        <f>N4</f>
        <v>0</v>
      </c>
      <c r="AA4" s="31">
        <f>LARGE(W4:Z4,1)</f>
        <v>400</v>
      </c>
      <c r="AB4" s="31">
        <f>LARGE(W4:Z4,2)</f>
        <v>400</v>
      </c>
      <c r="AC4" s="65">
        <f>SUM(AA4:AB4)</f>
        <v>800</v>
      </c>
      <c r="CC4" s="49">
        <f>S4</f>
        <v>1800</v>
      </c>
    </row>
  </sheetData>
  <sheetProtection/>
  <mergeCells count="6">
    <mergeCell ref="B1:B3"/>
    <mergeCell ref="C1:C3"/>
    <mergeCell ref="D1:D3"/>
    <mergeCell ref="E1:E3"/>
    <mergeCell ref="F1:F3"/>
    <mergeCell ref="W1:AC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r:id="rId2"/>
  <headerFooter>
    <oddHeader>&amp;C&amp;"-,Tučné"&amp;28ČESKÝ POHÁR 2014 - R4 JUNIORKY U23</oddHeader>
  </headerFooter>
  <colBreaks count="1" manualBreakCount="1">
    <brk id="19" max="3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Šampus</cp:lastModifiedBy>
  <cp:lastPrinted>2014-07-02T14:29:01Z</cp:lastPrinted>
  <dcterms:created xsi:type="dcterms:W3CDTF">1999-05-11T19:05:06Z</dcterms:created>
  <dcterms:modified xsi:type="dcterms:W3CDTF">2014-08-20T19:52:21Z</dcterms:modified>
  <cp:category/>
  <cp:version/>
  <cp:contentType/>
  <cp:contentStatus/>
</cp:coreProperties>
</file>