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7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  <sheet name="rozhodčí" sheetId="8" r:id="rId8"/>
  </sheets>
  <definedNames>
    <definedName name="a">'repre'!$B$1</definedName>
    <definedName name="DATABASE" localSheetId="4">'ČP'!$C$3:$U$36</definedName>
    <definedName name="DATABASE">'MČR'!$C$3:$Y$60</definedName>
    <definedName name="_xlnm.Print_Area" localSheetId="1">'celk.přehled'!$A$43:$H$85</definedName>
    <definedName name="_xlnm.Print_Area" localSheetId="4">'ČP'!$A$1:$AG$34</definedName>
    <definedName name="_xlnm.Print_Area" localSheetId="3">'MČR'!$A$1:$U$36</definedName>
    <definedName name="_xlnm.Print_Area" localSheetId="5">'oblast.ž.1'!$A$1:$Q$46</definedName>
    <definedName name="_xlnm.Print_Area" localSheetId="6">'oblast.ž.2'!$A$1:$Q$23</definedName>
    <definedName name="_xlnm.Print_Area" localSheetId="2">'repre'!$B$1:$BF$24</definedName>
    <definedName name="_xlnm.Print_Area" localSheetId="0">'Titllist'!$A$1:$AW$31</definedName>
  </definedNames>
  <calcPr fullCalcOnLoad="1"/>
</workbook>
</file>

<file path=xl/sharedStrings.xml><?xml version="1.0" encoding="utf-8"?>
<sst xmlns="http://schemas.openxmlformats.org/spreadsheetml/2006/main" count="535" uniqueCount="186">
  <si>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</si>
  <si>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</si>
  <si>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</si>
  <si>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</si>
  <si>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</si>
  <si>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</si>
  <si>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</si>
  <si>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</si>
  <si>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</si>
  <si>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</si>
  <si>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</si>
  <si>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</si>
  <si>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</si>
  <si>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</si>
  <si>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</si>
  <si>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</si>
  <si>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</si>
  <si>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</si>
  <si>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</si>
  <si>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</si>
  <si>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</si>
  <si>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</si>
  <si>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</si>
  <si>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</si>
  <si>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</si>
  <si>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</si>
  <si>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</si>
  <si>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</si>
  <si>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</si>
  <si>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</si>
  <si>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</si>
  <si>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</si>
  <si>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</si>
  <si>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</si>
  <si>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</si>
  <si>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</si>
  <si>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</si>
  <si>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</si>
  <si>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</si>
  <si>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</si>
  <si>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</si>
  <si>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</si>
  <si>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</si>
  <si>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</si>
  <si>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</si>
  <si>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</si>
  <si>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</si>
  <si>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</si>
  <si>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</si>
  <si>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</si>
  <si>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</si>
  <si>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</si>
  <si>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</si>
  <si>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Bechyně</t>
  </si>
  <si>
    <t>Soběslav</t>
  </si>
  <si>
    <t>Dv.Král.</t>
  </si>
  <si>
    <t>Štětí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</si>
  <si>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</si>
  <si>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</si>
  <si>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</si>
  <si>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</si>
  <si>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</si>
  <si>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</si>
  <si>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</si>
  <si>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</si>
  <si>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</si>
  <si>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</si>
  <si>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</si>
  <si>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</si>
  <si>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</si>
  <si>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</si>
  <si>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</si>
  <si>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</si>
  <si>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</si>
  <si>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Rožátov</t>
  </si>
  <si>
    <t>L.Tábor</t>
  </si>
  <si>
    <t>RK Troja</t>
  </si>
  <si>
    <t>Zbraslav</t>
  </si>
  <si>
    <t>strana 2</t>
  </si>
  <si>
    <t>strana 3</t>
  </si>
  <si>
    <t>strana 4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</si>
  <si>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</si>
  <si>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</si>
  <si>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</si>
  <si>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</si>
  <si>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</si>
  <si>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</si>
  <si>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</si>
  <si>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</si>
  <si>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</si>
  <si>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</si>
  <si>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</si>
  <si>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</si>
  <si>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</si>
  <si>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</si>
  <si>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</si>
  <si>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</si>
  <si>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</si>
  <si>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</si>
  <si>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</si>
  <si>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</si>
  <si>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</si>
  <si>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</si>
  <si>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Jihlava</t>
  </si>
  <si>
    <t>Mistrovství ČR</t>
  </si>
  <si>
    <t>Pardub</t>
  </si>
  <si>
    <t>KK Brand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</si>
  <si>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</si>
  <si>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</si>
  <si>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</si>
  <si>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</si>
  <si>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</si>
  <si>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</si>
  <si>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</si>
  <si>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</si>
  <si>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</si>
  <si>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</si>
  <si>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</si>
  <si>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</si>
  <si>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</si>
  <si>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</si>
  <si>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</si>
  <si>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</si>
  <si>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C2X</t>
  </si>
  <si>
    <t>dospělí</t>
  </si>
  <si>
    <t>dospělí závodníci - slalom</t>
  </si>
  <si>
    <t>dospělí závodníci - sjezd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</si>
  <si>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</si>
  <si>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</si>
  <si>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</si>
  <si>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</si>
  <si>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</si>
  <si>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</si>
  <si>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</si>
  <si>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</si>
  <si>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</si>
  <si>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</si>
  <si>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</si>
  <si>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</si>
  <si>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Jeseník</t>
  </si>
  <si>
    <t xml:space="preserve">Mistrovství České republiky </t>
  </si>
  <si>
    <t xml:space="preserve">Český pohár ve slalomu a sjezdu </t>
  </si>
  <si>
    <t>Ostrava</t>
  </si>
  <si>
    <t>Frol</t>
  </si>
  <si>
    <t>ME slalom junioři</t>
  </si>
  <si>
    <t>ME slalom U23</t>
  </si>
  <si>
    <t>ME slalom senioři</t>
  </si>
  <si>
    <t xml:space="preserve">ME sjezd + sprint junioři </t>
  </si>
  <si>
    <t xml:space="preserve">ME sjezd + sprint U23 </t>
  </si>
  <si>
    <t>MS slalom junioři</t>
  </si>
  <si>
    <t>MS slalom U23</t>
  </si>
  <si>
    <t>MS slalom senioři</t>
  </si>
  <si>
    <t>TJ Dukla</t>
  </si>
  <si>
    <t>SKŽižkov</t>
  </si>
  <si>
    <t xml:space="preserve">umístění </t>
  </si>
  <si>
    <t xml:space="preserve">v žebříčku </t>
  </si>
  <si>
    <t>bodů</t>
  </si>
  <si>
    <t>Celkem</t>
  </si>
  <si>
    <t>SK Veselí</t>
  </si>
  <si>
    <t>Vla.Mez.</t>
  </si>
  <si>
    <t xml:space="preserve">    Rozhodčí </t>
  </si>
  <si>
    <t>rozhodčí</t>
  </si>
  <si>
    <t>Body za sportovní výsledky v roce 2022 - celkový přehled</t>
  </si>
  <si>
    <t>Body získané za reprezentaci - 2022</t>
  </si>
  <si>
    <t>Zisk bodů za umístění v oblastních žebříčcích 2022 (mimo dospělých)</t>
  </si>
  <si>
    <t>Český pohár 2022</t>
  </si>
  <si>
    <t>Zisk bodů za umístění v Mistrovství ČR 2022</t>
  </si>
  <si>
    <t xml:space="preserve">       </t>
  </si>
  <si>
    <t>CSL</t>
  </si>
  <si>
    <t>SKVS ČB</t>
  </si>
  <si>
    <t xml:space="preserve">  MS sjezd + sprint  senioři</t>
  </si>
  <si>
    <t>VS Ostr.</t>
  </si>
  <si>
    <t>KK Brand.</t>
  </si>
  <si>
    <t>,</t>
  </si>
  <si>
    <t>Zisk bodů za aktivitu rozhodčích v roce 2022</t>
  </si>
  <si>
    <t>bodů za sportovní výsledky dosažené v roce 2022</t>
  </si>
  <si>
    <t>a aktivitu rozhodčích v roce 2021.</t>
  </si>
  <si>
    <t xml:space="preserve">     Veškeré údaje na následujících stránkách jsou vám předkládány ke kontrole a k event. reklamacím. Podklady byly sestaveny na základě Přílohy č.2 Směrnic pro závodění v roce 2022. Dotace vypočtené na podkladě těchto tabulek budou vypláceny v roce 2022 pouze    oddílům, které uhradí registrační poplatky za všechny své členy na běžný rok do 31.3.2023. </t>
  </si>
  <si>
    <t>1,5,10,34</t>
  </si>
  <si>
    <t>9,29,40</t>
  </si>
  <si>
    <t>12,13,22,27</t>
  </si>
  <si>
    <t>14,15,16,17,18,38</t>
  </si>
  <si>
    <t>19,20,23</t>
  </si>
  <si>
    <t>2,7,21,28,31,35,39</t>
  </si>
  <si>
    <t>dne: 12.11.2022</t>
  </si>
  <si>
    <t>Reklamace k uvedeným údajům zasílejte do 30.12.2022 na adresu: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</si>
</sst>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0.000"/>
    <numFmt numFmtId="169" formatCode="000\ 00"/>
    <numFmt numFmtId="170" formatCode="#,##0\ _K_č"/>
    <numFmt numFmtId="171" formatCode="0.0%"/>
    <numFmt numFmtId="172" formatCode="0.0000"/>
    <numFmt numFmtId="173" formatCode="0_ ;\-0\ "/>
    <numFmt numFmtId="174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6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6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6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166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66" fontId="6" fillId="0" borderId="33" xfId="0" applyNumberFormat="1" applyFont="1" applyBorder="1" applyAlignment="1">
      <alignment horizontal="center" vertical="center" textRotation="90"/>
    </xf>
    <xf numFmtId="166" fontId="6" fillId="0" borderId="32" xfId="0" applyNumberFormat="1" applyFont="1" applyBorder="1" applyAlignment="1">
      <alignment horizontal="center" vertical="center" textRotation="90"/>
    </xf>
    <xf numFmtId="166" fontId="6" fillId="0" borderId="34" xfId="0" applyNumberFormat="1" applyFont="1" applyBorder="1" applyAlignment="1">
      <alignment horizontal="center" vertical="center" textRotation="90"/>
    </xf>
    <xf numFmtId="166" fontId="6" fillId="0" borderId="35" xfId="0" applyNumberFormat="1" applyFont="1" applyBorder="1" applyAlignment="1">
      <alignment horizontal="center" vertical="center" textRotation="90"/>
    </xf>
    <xf numFmtId="166" fontId="0" fillId="0" borderId="22" xfId="0" applyNumberFormat="1" applyBorder="1" applyAlignment="1">
      <alignment/>
    </xf>
    <xf numFmtId="166" fontId="1" fillId="0" borderId="12" xfId="0" applyNumberFormat="1" applyFont="1" applyBorder="1" applyAlignment="1">
      <alignment horizontal="center"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1" fillId="0" borderId="3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6" fontId="6" fillId="0" borderId="44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45" xfId="0" applyNumberFormat="1" applyBorder="1" applyAlignment="1">
      <alignment/>
    </xf>
    <xf numFmtId="166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66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1" fontId="0" fillId="0" borderId="46" xfId="0" applyNumberFormat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6" fontId="0" fillId="0" borderId="22" xfId="0" applyNumberFormat="1" applyFill="1" applyBorder="1" applyAlignment="1">
      <alignment/>
    </xf>
    <xf numFmtId="0" fontId="0" fillId="0" borderId="41" xfId="0" applyBorder="1" applyAlignment="1">
      <alignment/>
    </xf>
    <xf numFmtId="0" fontId="1" fillId="0" borderId="28" xfId="0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166" fontId="0" fillId="0" borderId="46" xfId="0" applyNumberFormat="1" applyBorder="1" applyAlignment="1">
      <alignment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50" xfId="0" applyFont="1" applyBorder="1" applyAlignment="1">
      <alignment/>
    </xf>
    <xf numFmtId="1" fontId="0" fillId="0" borderId="53" xfId="0" applyNumberFormat="1" applyBorder="1" applyAlignment="1">
      <alignment/>
    </xf>
    <xf numFmtId="2" fontId="1" fillId="0" borderId="47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/>
    </xf>
    <xf numFmtId="166" fontId="6" fillId="0" borderId="54" xfId="0" applyNumberFormat="1" applyFont="1" applyBorder="1" applyAlignment="1">
      <alignment/>
    </xf>
    <xf numFmtId="166" fontId="6" fillId="0" borderId="55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166" fontId="6" fillId="0" borderId="36" xfId="0" applyNumberFormat="1" applyFont="1" applyBorder="1" applyAlignment="1">
      <alignment/>
    </xf>
    <xf numFmtId="166" fontId="6" fillId="0" borderId="57" xfId="0" applyNumberFormat="1" applyFont="1" applyBorder="1" applyAlignment="1">
      <alignment/>
    </xf>
    <xf numFmtId="1" fontId="0" fillId="0" borderId="23" xfId="0" applyNumberFormat="1" applyBorder="1" applyAlignment="1">
      <alignment horizontal="center"/>
    </xf>
    <xf numFmtId="166" fontId="7" fillId="0" borderId="23" xfId="0" applyNumberFormat="1" applyFont="1" applyBorder="1" applyAlignment="1">
      <alignment/>
    </xf>
    <xf numFmtId="166" fontId="6" fillId="0" borderId="5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66" fontId="7" fillId="0" borderId="59" xfId="0" applyNumberFormat="1" applyFont="1" applyBorder="1" applyAlignment="1">
      <alignment/>
    </xf>
    <xf numFmtId="166" fontId="7" fillId="0" borderId="43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7" fillId="0" borderId="0" xfId="0" applyNumberFormat="1" applyFont="1" applyAlignment="1">
      <alignment horizontal="left" indent="1"/>
    </xf>
    <xf numFmtId="1" fontId="19" fillId="0" borderId="0" xfId="0" applyNumberFormat="1" applyFont="1" applyAlignment="1">
      <alignment horizontal="left" indent="1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6" fontId="7" fillId="0" borderId="6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6" fontId="7" fillId="0" borderId="0" xfId="0" applyNumberFormat="1" applyFont="1" applyAlignment="1">
      <alignment horizontal="left" vertical="center" wrapText="1" indent="2"/>
    </xf>
    <xf numFmtId="166" fontId="19" fillId="0" borderId="0" xfId="0" applyNumberFormat="1" applyFont="1" applyAlignment="1">
      <alignment horizontal="left" vertical="center" wrapText="1" indent="2"/>
    </xf>
    <xf numFmtId="166" fontId="7" fillId="0" borderId="17" xfId="0" applyNumberFormat="1" applyFont="1" applyBorder="1" applyAlignment="1">
      <alignment/>
    </xf>
    <xf numFmtId="166" fontId="7" fillId="0" borderId="37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61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6" fillId="0" borderId="62" xfId="0" applyFont="1" applyBorder="1" applyAlignment="1">
      <alignment/>
    </xf>
    <xf numFmtId="1" fontId="6" fillId="0" borderId="63" xfId="0" applyNumberFormat="1" applyFont="1" applyBorder="1" applyAlignment="1">
      <alignment horizontal="left" indent="1"/>
    </xf>
    <xf numFmtId="0" fontId="0" fillId="0" borderId="4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55" xfId="0" applyNumberFormat="1" applyFont="1" applyBorder="1" applyAlignment="1">
      <alignment horizontal="center" vertical="top"/>
    </xf>
    <xf numFmtId="166" fontId="6" fillId="0" borderId="26" xfId="0" applyNumberFormat="1" applyFont="1" applyBorder="1" applyAlignment="1">
      <alignment/>
    </xf>
    <xf numFmtId="166" fontId="6" fillId="0" borderId="64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166" fontId="6" fillId="0" borderId="43" xfId="0" applyNumberFormat="1" applyFont="1" applyBorder="1" applyAlignment="1">
      <alignment horizontal="center" vertical="center" textRotation="90"/>
    </xf>
    <xf numFmtId="1" fontId="19" fillId="0" borderId="0" xfId="0" applyNumberFormat="1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166" fontId="6" fillId="0" borderId="21" xfId="0" applyNumberFormat="1" applyFont="1" applyBorder="1" applyAlignment="1">
      <alignment/>
    </xf>
    <xf numFmtId="166" fontId="6" fillId="0" borderId="66" xfId="0" applyNumberFormat="1" applyFont="1" applyBorder="1" applyAlignment="1">
      <alignment/>
    </xf>
    <xf numFmtId="166" fontId="6" fillId="0" borderId="46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66" xfId="0" applyNumberFormat="1" applyFont="1" applyBorder="1" applyAlignment="1">
      <alignment/>
    </xf>
    <xf numFmtId="166" fontId="6" fillId="0" borderId="33" xfId="0" applyNumberFormat="1" applyFont="1" applyBorder="1" applyAlignment="1">
      <alignment/>
    </xf>
    <xf numFmtId="166" fontId="6" fillId="0" borderId="32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0" fillId="0" borderId="46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57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2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6" fontId="1" fillId="0" borderId="67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1" fontId="0" fillId="0" borderId="41" xfId="0" applyNumberFormat="1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7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66" fontId="1" fillId="0" borderId="44" xfId="0" applyNumberFormat="1" applyFont="1" applyBorder="1" applyAlignment="1">
      <alignment horizontal="center"/>
    </xf>
    <xf numFmtId="166" fontId="1" fillId="0" borderId="71" xfId="0" applyNumberFormat="1" applyFont="1" applyBorder="1" applyAlignment="1">
      <alignment horizontal="center"/>
    </xf>
    <xf numFmtId="166" fontId="0" fillId="0" borderId="21" xfId="0" applyNumberFormat="1" applyFill="1" applyBorder="1" applyAlignment="1">
      <alignment/>
    </xf>
    <xf numFmtId="166" fontId="1" fillId="0" borderId="43" xfId="0" applyNumberFormat="1" applyFont="1" applyBorder="1" applyAlignment="1">
      <alignment horizontal="center"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72" xfId="0" applyNumberFormat="1" applyFill="1" applyBorder="1" applyAlignment="1">
      <alignment/>
    </xf>
    <xf numFmtId="166" fontId="0" fillId="0" borderId="7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" fontId="0" fillId="0" borderId="74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56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4" xfId="0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0" fillId="0" borderId="66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6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 vertical="top"/>
    </xf>
    <xf numFmtId="1" fontId="5" fillId="0" borderId="55" xfId="0" applyNumberFormat="1" applyFont="1" applyBorder="1" applyAlignment="1">
      <alignment horizontal="center" vertical="top"/>
    </xf>
    <xf numFmtId="1" fontId="1" fillId="0" borderId="51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66" fontId="1" fillId="0" borderId="76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45" xfId="0" applyNumberFormat="1" applyFont="1" applyBorder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6" fontId="7" fillId="0" borderId="71" xfId="0" applyNumberFormat="1" applyFont="1" applyBorder="1" applyAlignment="1">
      <alignment horizontal="center"/>
    </xf>
    <xf numFmtId="166" fontId="7" fillId="0" borderId="61" xfId="0" applyNumberFormat="1" applyFont="1" applyBorder="1" applyAlignment="1">
      <alignment horizontal="center"/>
    </xf>
    <xf numFmtId="166" fontId="7" fillId="0" borderId="63" xfId="0" applyNumberFormat="1" applyFont="1" applyBorder="1" applyAlignment="1">
      <alignment horizontal="center"/>
    </xf>
    <xf numFmtId="166" fontId="11" fillId="0" borderId="49" xfId="0" applyNumberFormat="1" applyFont="1" applyBorder="1" applyAlignment="1">
      <alignment horizontal="center" vertical="center" textRotation="90"/>
    </xf>
    <xf numFmtId="166" fontId="11" fillId="0" borderId="50" xfId="0" applyNumberFormat="1" applyFont="1" applyBorder="1" applyAlignment="1">
      <alignment horizontal="center" vertical="center" textRotation="90"/>
    </xf>
    <xf numFmtId="1" fontId="7" fillId="0" borderId="71" xfId="0" applyNumberFormat="1" applyFont="1" applyBorder="1" applyAlignment="1">
      <alignment horizontal="center"/>
    </xf>
    <xf numFmtId="1" fontId="6" fillId="0" borderId="61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4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 vertical="center" textRotation="90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4" xfId="0" applyNumberFormat="1" applyFont="1" applyBorder="1" applyAlignment="1">
      <alignment horizontal="center" vertical="center" textRotation="90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1" fontId="1" fillId="0" borderId="16" xfId="0" applyNumberFormat="1" applyFont="1" applyBorder="1" applyAlignment="1">
      <alignment vertical="center" textRotation="90"/>
    </xf>
    <xf numFmtId="1" fontId="1" fillId="0" borderId="18" xfId="0" applyNumberFormat="1" applyFont="1" applyBorder="1" applyAlignment="1">
      <alignment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BC32" sqref="BC32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325" t="s">
        <v>127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</row>
    <row r="2" spans="1:27" ht="20.25">
      <c r="A2" s="7"/>
      <c r="B2" s="326" t="s">
        <v>128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</row>
    <row r="3" spans="1:27" ht="15.75">
      <c r="A3" s="7"/>
      <c r="B3" s="327" t="s">
        <v>175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</row>
    <row r="4" spans="1:27" ht="15.75">
      <c r="A4" s="7"/>
      <c r="B4" s="330" t="s">
        <v>176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</row>
    <row r="5" spans="1:48" ht="12.75" customHeight="1">
      <c r="A5" s="7"/>
      <c r="B5" s="329" t="s">
        <v>177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</row>
    <row r="6" spans="1:48" ht="79.5" customHeight="1">
      <c r="A6" s="7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</row>
    <row r="7" spans="1:48" ht="12.75">
      <c r="A7" s="7"/>
      <c r="B7" s="12"/>
      <c r="C7" s="8"/>
      <c r="D7" s="10"/>
      <c r="E7" s="10"/>
      <c r="F7" s="178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70"/>
      <c r="AS7" s="11"/>
      <c r="AT7" s="11"/>
      <c r="AU7" s="11"/>
      <c r="AV7" s="179"/>
    </row>
    <row r="8" spans="1:48" ht="12.75">
      <c r="A8" s="7"/>
      <c r="B8" s="12"/>
      <c r="C8" s="180" t="s">
        <v>184</v>
      </c>
      <c r="D8" s="10"/>
      <c r="E8" s="10"/>
      <c r="F8" s="178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8" t="s">
        <v>129</v>
      </c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S8" s="11"/>
      <c r="AT8" s="11"/>
      <c r="AU8" s="11"/>
      <c r="AV8" s="179"/>
    </row>
    <row r="9" spans="1:48" ht="12.75">
      <c r="A9" s="7"/>
      <c r="B9" s="12"/>
      <c r="C9" s="8" t="s">
        <v>111</v>
      </c>
      <c r="D9" s="10"/>
      <c r="E9" s="10"/>
      <c r="F9" s="178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1"/>
      <c r="AT9" s="11"/>
      <c r="AU9" s="11"/>
      <c r="AV9" s="179"/>
    </row>
    <row r="10" spans="1:48" ht="12.75">
      <c r="A10" s="7"/>
      <c r="B10" s="8"/>
      <c r="C10" s="8"/>
      <c r="D10" s="10"/>
      <c r="E10" s="10"/>
      <c r="F10" s="178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7"/>
      <c r="AS10" s="7"/>
      <c r="AT10" s="7"/>
      <c r="AU10" s="7"/>
      <c r="AV10" s="7"/>
    </row>
    <row r="11" spans="1:48" ht="20.25">
      <c r="A11" s="7"/>
      <c r="B11" s="181" t="s">
        <v>130</v>
      </c>
      <c r="C11" s="7"/>
      <c r="D11" s="10"/>
      <c r="E11" s="10"/>
      <c r="F11" s="178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27" ht="15">
      <c r="A12" s="7"/>
      <c r="B12" s="182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8"/>
      <c r="V12" s="8"/>
      <c r="W12" s="7"/>
      <c r="X12" s="7"/>
      <c r="Y12" s="7"/>
      <c r="Z12" s="328"/>
      <c r="AA12" s="328"/>
    </row>
    <row r="13" spans="1:27" ht="15">
      <c r="A13" s="7"/>
      <c r="B13" s="182" t="s">
        <v>131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184">
        <f>repre!BF24</f>
        <v>5971</v>
      </c>
      <c r="AA13" s="185" t="s">
        <v>111</v>
      </c>
    </row>
    <row r="14" spans="1:27" ht="15">
      <c r="A14" s="7"/>
      <c r="B14" s="182" t="s">
        <v>140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184">
        <f>MČR!U36</f>
        <v>3549</v>
      </c>
      <c r="AA14" s="185" t="s">
        <v>111</v>
      </c>
    </row>
    <row r="15" spans="1:27" ht="15">
      <c r="A15" s="7"/>
      <c r="B15" s="182" t="s">
        <v>141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184">
        <f>ČP!AG34</f>
        <v>1198</v>
      </c>
      <c r="AA15" s="185" t="s">
        <v>111</v>
      </c>
    </row>
    <row r="16" spans="1:27" ht="15">
      <c r="A16" s="7"/>
      <c r="B16" s="182" t="s">
        <v>132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186">
        <v>4119</v>
      </c>
      <c r="AA16" s="185" t="s">
        <v>111</v>
      </c>
    </row>
    <row r="17" spans="1:27" ht="15">
      <c r="A17" s="7"/>
      <c r="B17" s="187" t="s">
        <v>133</v>
      </c>
      <c r="C17" s="188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224"/>
      <c r="AA17" s="189"/>
    </row>
    <row r="18" spans="1:27" ht="15">
      <c r="A18" s="7"/>
      <c r="B18" s="187" t="s">
        <v>160</v>
      </c>
      <c r="C18" s="188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224">
        <v>300</v>
      </c>
      <c r="AA18" s="189"/>
    </row>
    <row r="19" spans="1:27" ht="12.75">
      <c r="A19" s="7"/>
      <c r="B19" s="14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7" t="s">
        <v>111</v>
      </c>
      <c r="AA19" s="189"/>
    </row>
    <row r="20" spans="1:27" ht="18">
      <c r="A20" s="7"/>
      <c r="B20" s="190" t="s">
        <v>134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7"/>
      <c r="Y20" s="7"/>
      <c r="Z20" s="205">
        <f>SUM(Z13:Z18)</f>
        <v>15137</v>
      </c>
      <c r="AA20" s="192"/>
    </row>
    <row r="21" spans="1:27" ht="18">
      <c r="A21" s="7"/>
      <c r="B21" s="190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8"/>
      <c r="V21" s="8"/>
      <c r="W21" s="7"/>
      <c r="X21" s="193"/>
      <c r="Y21" s="7"/>
      <c r="Z21" s="9" t="s">
        <v>111</v>
      </c>
      <c r="AA21" s="191"/>
    </row>
    <row r="22" spans="1:27" ht="12.75">
      <c r="A22" s="7"/>
      <c r="B22" s="193" t="s">
        <v>111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204" t="s">
        <v>111</v>
      </c>
      <c r="AA22" s="193"/>
    </row>
    <row r="23" spans="1:27" ht="12.75">
      <c r="A23" s="7"/>
      <c r="B23" s="194" t="s">
        <v>185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93"/>
      <c r="Y23" s="193"/>
      <c r="AA23" s="193"/>
    </row>
    <row r="24" spans="1:27" ht="15">
      <c r="A24" s="7"/>
      <c r="B24" s="195" t="s">
        <v>135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96"/>
      <c r="Y24" s="193"/>
      <c r="Z24" s="193"/>
      <c r="AA24" s="193"/>
    </row>
    <row r="25" spans="1:27" ht="15">
      <c r="A25" s="7"/>
      <c r="B25" s="195" t="s">
        <v>136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77"/>
      <c r="Y25" s="196"/>
      <c r="Z25" s="196"/>
      <c r="AA25" s="196"/>
    </row>
    <row r="26" spans="1:27" ht="15">
      <c r="A26" s="7"/>
      <c r="B26" s="197" t="s">
        <v>137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83"/>
      <c r="Y26" s="177"/>
      <c r="Z26" s="177"/>
      <c r="AA26" s="177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83"/>
      <c r="Y27" s="183"/>
      <c r="Z27" s="183"/>
      <c r="AA27" s="183"/>
    </row>
    <row r="28" spans="1:2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98"/>
      <c r="Y28" s="183"/>
      <c r="Z28" s="183"/>
      <c r="AA28" s="183"/>
    </row>
    <row r="29" spans="1:27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98"/>
      <c r="Y29" s="198"/>
      <c r="Z29" s="198"/>
      <c r="AA29" s="198"/>
    </row>
    <row r="30" spans="1:27" ht="14.25">
      <c r="A30" s="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77"/>
      <c r="Y30" s="198"/>
      <c r="Z30" s="198"/>
      <c r="AA30" s="198"/>
    </row>
    <row r="31" spans="1:27" ht="15">
      <c r="A31" s="31"/>
      <c r="B31" s="177" t="s">
        <v>138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99"/>
      <c r="Y31" s="177"/>
      <c r="Z31" s="177"/>
      <c r="AA31" s="177"/>
    </row>
    <row r="32" spans="1:27" ht="15">
      <c r="A32" s="7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7"/>
      <c r="Y32" s="199"/>
      <c r="Z32" s="199"/>
      <c r="AA32" s="199"/>
    </row>
  </sheetData>
  <sheetProtection/>
  <mergeCells count="6">
    <mergeCell ref="B1:AA1"/>
    <mergeCell ref="B2:AA2"/>
    <mergeCell ref="B3:AA3"/>
    <mergeCell ref="Z12:AA12"/>
    <mergeCell ref="B5:AV6"/>
    <mergeCell ref="B4:AA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752"/>
  <sheetViews>
    <sheetView zoomScalePageLayoutView="0" workbookViewId="0" topLeftCell="A1">
      <pane ySplit="2" topLeftCell="A39" activePane="bottomLeft" state="frozen"/>
      <selection pane="topLeft" activeCell="A54" sqref="A54:IV56"/>
      <selection pane="bottomLeft" activeCell="A43" sqref="A43:H85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4" customWidth="1"/>
    <col min="5" max="5" width="9.125" style="4" customWidth="1"/>
    <col min="6" max="7" width="9.125" style="94" customWidth="1"/>
    <col min="8" max="8" width="11.625" style="0" customWidth="1"/>
    <col min="13" max="13" width="9.125" style="74" customWidth="1"/>
  </cols>
  <sheetData>
    <row r="1" spans="1:8" ht="21.75" customHeight="1" thickBot="1">
      <c r="A1" s="331" t="s">
        <v>162</v>
      </c>
      <c r="B1" s="332"/>
      <c r="C1" s="332"/>
      <c r="D1" s="332"/>
      <c r="E1" s="332"/>
      <c r="F1" s="332"/>
      <c r="G1" s="332"/>
      <c r="H1" s="332"/>
    </row>
    <row r="2" spans="1:8" ht="18" customHeight="1" thickBot="1">
      <c r="A2" s="34" t="s">
        <v>63</v>
      </c>
      <c r="B2" s="35" t="s">
        <v>51</v>
      </c>
      <c r="C2" s="82" t="s">
        <v>85</v>
      </c>
      <c r="D2" s="91" t="s">
        <v>84</v>
      </c>
      <c r="E2" s="36" t="s">
        <v>45</v>
      </c>
      <c r="F2" s="272" t="s">
        <v>86</v>
      </c>
      <c r="G2" s="269" t="s">
        <v>161</v>
      </c>
      <c r="H2" s="37" t="s">
        <v>46</v>
      </c>
    </row>
    <row r="3" spans="1:8" ht="16.5" customHeight="1" thickBot="1">
      <c r="A3" s="39">
        <v>1</v>
      </c>
      <c r="B3" s="57" t="s">
        <v>10</v>
      </c>
      <c r="C3" s="77">
        <v>114</v>
      </c>
      <c r="D3" s="92">
        <v>243</v>
      </c>
      <c r="E3" s="78">
        <v>54</v>
      </c>
      <c r="F3" s="139">
        <v>176</v>
      </c>
      <c r="G3" s="275">
        <v>9</v>
      </c>
      <c r="H3" s="153">
        <f>SUM(C3:D3:E3:F3:G3)</f>
        <v>596</v>
      </c>
    </row>
    <row r="4" spans="1:8" ht="16.5" customHeight="1" thickBot="1">
      <c r="A4" s="39">
        <v>7</v>
      </c>
      <c r="B4" s="57" t="s">
        <v>11</v>
      </c>
      <c r="C4" s="77"/>
      <c r="D4" s="92">
        <v>1</v>
      </c>
      <c r="E4" s="78"/>
      <c r="F4" s="273"/>
      <c r="G4" s="275"/>
      <c r="H4" s="153">
        <f>SUM(C4:D4:E4:F4:G4)</f>
        <v>1</v>
      </c>
    </row>
    <row r="5" spans="1:8" ht="16.5" customHeight="1" thickBot="1">
      <c r="A5" s="39">
        <v>8</v>
      </c>
      <c r="B5" s="57" t="s">
        <v>12</v>
      </c>
      <c r="C5" s="77"/>
      <c r="D5" s="92"/>
      <c r="E5" s="78"/>
      <c r="F5" s="273">
        <v>6</v>
      </c>
      <c r="G5" s="275"/>
      <c r="H5" s="153">
        <f>SUM(C5:D5:E5:F5:G5)</f>
        <v>6</v>
      </c>
    </row>
    <row r="6" spans="1:8" ht="16.5" customHeight="1" thickBot="1">
      <c r="A6" s="39">
        <v>9</v>
      </c>
      <c r="B6" s="57" t="s">
        <v>13</v>
      </c>
      <c r="C6" s="77">
        <v>833</v>
      </c>
      <c r="D6" s="92">
        <v>239</v>
      </c>
      <c r="E6" s="78">
        <v>260</v>
      </c>
      <c r="F6" s="273">
        <v>391</v>
      </c>
      <c r="G6" s="275"/>
      <c r="H6" s="153">
        <f>SUM(C6:D6:E6:F6:G6)</f>
        <v>1723</v>
      </c>
    </row>
    <row r="7" spans="1:8" ht="16.5" customHeight="1" thickBot="1">
      <c r="A7" s="39">
        <v>10</v>
      </c>
      <c r="B7" s="57" t="s">
        <v>14</v>
      </c>
      <c r="C7" s="77"/>
      <c r="D7" s="92"/>
      <c r="E7" s="78"/>
      <c r="F7" s="273">
        <v>34</v>
      </c>
      <c r="G7" s="275"/>
      <c r="H7" s="153">
        <f>SUM(C7:D7:E7:F7:G7)</f>
        <v>34</v>
      </c>
    </row>
    <row r="8" spans="1:8" ht="16.5" customHeight="1" thickBot="1">
      <c r="A8" s="39">
        <v>11</v>
      </c>
      <c r="B8" s="57" t="s">
        <v>107</v>
      </c>
      <c r="C8" s="77"/>
      <c r="D8" s="92">
        <v>192</v>
      </c>
      <c r="E8" s="78">
        <v>8</v>
      </c>
      <c r="F8" s="273">
        <v>231</v>
      </c>
      <c r="G8" s="275">
        <v>3</v>
      </c>
      <c r="H8" s="153">
        <f>SUM(C8:D8:E8:F8:G8)</f>
        <v>434</v>
      </c>
    </row>
    <row r="9" spans="1:8" ht="16.5" customHeight="1" thickBot="1">
      <c r="A9" s="39">
        <v>12</v>
      </c>
      <c r="B9" s="57" t="s">
        <v>152</v>
      </c>
      <c r="C9" s="77">
        <v>531</v>
      </c>
      <c r="D9" s="92">
        <v>80</v>
      </c>
      <c r="E9" s="78">
        <v>208</v>
      </c>
      <c r="F9" s="273">
        <v>33</v>
      </c>
      <c r="G9" s="275">
        <v>6</v>
      </c>
      <c r="H9" s="153">
        <f>SUM(C9:D9:E9:F9:G9)</f>
        <v>858</v>
      </c>
    </row>
    <row r="10" spans="1:8" ht="16.5" customHeight="1" thickBot="1">
      <c r="A10" s="39">
        <v>14</v>
      </c>
      <c r="B10" s="57" t="s">
        <v>15</v>
      </c>
      <c r="C10" s="77"/>
      <c r="D10" s="92">
        <v>18</v>
      </c>
      <c r="E10" s="78"/>
      <c r="F10" s="273">
        <v>119</v>
      </c>
      <c r="G10" s="275"/>
      <c r="H10" s="153">
        <f>SUM(C10:D10:E10:F10:G10)</f>
        <v>137</v>
      </c>
    </row>
    <row r="11" spans="1:8" ht="16.5" customHeight="1" thickBot="1">
      <c r="A11" s="39">
        <v>17</v>
      </c>
      <c r="B11" s="57" t="s">
        <v>16</v>
      </c>
      <c r="C11" s="77"/>
      <c r="D11" s="92"/>
      <c r="E11" s="78"/>
      <c r="F11" s="273">
        <v>9</v>
      </c>
      <c r="G11" s="275"/>
      <c r="H11" s="153">
        <f>SUM(C11:D11:E11:F11:G11)</f>
        <v>9</v>
      </c>
    </row>
    <row r="12" spans="1:8" ht="16.5" customHeight="1" thickBot="1">
      <c r="A12" s="39">
        <v>20</v>
      </c>
      <c r="B12" s="57" t="s">
        <v>101</v>
      </c>
      <c r="C12" s="77"/>
      <c r="D12" s="92"/>
      <c r="E12" s="78"/>
      <c r="F12" s="273"/>
      <c r="G12" s="275"/>
      <c r="H12" s="153">
        <f>SUM(C12:D12:E12:F12:G12)</f>
        <v>0</v>
      </c>
    </row>
    <row r="13" spans="1:8" ht="16.5" customHeight="1" thickBot="1">
      <c r="A13" s="39">
        <v>22</v>
      </c>
      <c r="B13" s="57" t="s">
        <v>64</v>
      </c>
      <c r="C13" s="77"/>
      <c r="D13" s="92"/>
      <c r="E13" s="78"/>
      <c r="F13" s="273"/>
      <c r="G13" s="275"/>
      <c r="H13" s="153">
        <f>SUM(C13:D13:E13:F13:G13)</f>
        <v>0</v>
      </c>
    </row>
    <row r="14" spans="1:8" ht="16.5" customHeight="1" thickBot="1">
      <c r="A14" s="39">
        <v>23</v>
      </c>
      <c r="B14" s="57" t="s">
        <v>17</v>
      </c>
      <c r="C14" s="77">
        <v>40</v>
      </c>
      <c r="D14" s="92">
        <v>36</v>
      </c>
      <c r="E14" s="78">
        <v>8</v>
      </c>
      <c r="F14" s="273">
        <v>119</v>
      </c>
      <c r="G14" s="275">
        <v>45</v>
      </c>
      <c r="H14" s="153">
        <f>SUM(C14:D14:E14:F14:G14)</f>
        <v>248</v>
      </c>
    </row>
    <row r="15" spans="1:8" ht="16.5" customHeight="1" thickBot="1">
      <c r="A15" s="39">
        <v>24</v>
      </c>
      <c r="B15" s="57" t="s">
        <v>18</v>
      </c>
      <c r="C15" s="77">
        <v>372</v>
      </c>
      <c r="D15" s="92">
        <v>262</v>
      </c>
      <c r="E15" s="78">
        <v>82</v>
      </c>
      <c r="F15" s="273">
        <v>233</v>
      </c>
      <c r="G15" s="275"/>
      <c r="H15" s="153">
        <f>SUM(C15:D15:E15:F15:G15)</f>
        <v>949</v>
      </c>
    </row>
    <row r="16" spans="1:8" ht="16.5" customHeight="1" thickBot="1">
      <c r="A16" s="39">
        <v>26</v>
      </c>
      <c r="B16" s="57" t="s">
        <v>54</v>
      </c>
      <c r="C16" s="77">
        <v>16</v>
      </c>
      <c r="D16" s="92">
        <v>38</v>
      </c>
      <c r="E16" s="78">
        <v>8</v>
      </c>
      <c r="F16" s="273">
        <v>18</v>
      </c>
      <c r="G16" s="275">
        <v>12</v>
      </c>
      <c r="H16" s="153">
        <f>SUM(C16:D16:E16:F16:G16)</f>
        <v>92</v>
      </c>
    </row>
    <row r="17" spans="1:8" ht="16.5" customHeight="1" thickBot="1">
      <c r="A17" s="39">
        <v>27</v>
      </c>
      <c r="B17" s="57" t="s">
        <v>19</v>
      </c>
      <c r="C17" s="77"/>
      <c r="D17" s="92"/>
      <c r="E17" s="78"/>
      <c r="F17" s="273">
        <v>27</v>
      </c>
      <c r="G17" s="275"/>
      <c r="H17" s="153">
        <f>SUM(C17:D17:E17:F17:G17)</f>
        <v>27</v>
      </c>
    </row>
    <row r="18" spans="1:8" ht="16.5" customHeight="1" thickBot="1">
      <c r="A18" s="39">
        <v>30</v>
      </c>
      <c r="B18" s="57" t="s">
        <v>58</v>
      </c>
      <c r="C18" s="77">
        <v>408</v>
      </c>
      <c r="D18" s="92">
        <v>155</v>
      </c>
      <c r="E18" s="78">
        <v>24</v>
      </c>
      <c r="F18" s="273">
        <v>93</v>
      </c>
      <c r="G18" s="275"/>
      <c r="H18" s="153">
        <f>SUM(C18:D18:E18:F18:G18)</f>
        <v>680</v>
      </c>
    </row>
    <row r="19" spans="1:8" ht="16.5" customHeight="1" thickBot="1">
      <c r="A19" s="39">
        <v>33</v>
      </c>
      <c r="B19" s="57" t="s">
        <v>20</v>
      </c>
      <c r="C19" s="77"/>
      <c r="D19" s="92"/>
      <c r="E19" s="78"/>
      <c r="F19" s="273">
        <v>9</v>
      </c>
      <c r="G19" s="275"/>
      <c r="H19" s="153">
        <f>SUM(C19:D19:E19:F19:G19)</f>
        <v>9</v>
      </c>
    </row>
    <row r="20" spans="1:8" ht="16.5" customHeight="1" thickBot="1">
      <c r="A20" s="39">
        <v>34</v>
      </c>
      <c r="B20" s="57" t="s">
        <v>83</v>
      </c>
      <c r="C20" s="77"/>
      <c r="D20" s="92"/>
      <c r="E20" s="78">
        <v>8</v>
      </c>
      <c r="F20" s="273">
        <v>12</v>
      </c>
      <c r="G20" s="275"/>
      <c r="H20" s="153">
        <f>SUM(C20:D20:E20:F20:G20)</f>
        <v>20</v>
      </c>
    </row>
    <row r="21" spans="1:8" ht="16.5" customHeight="1" thickBot="1">
      <c r="A21" s="39">
        <v>35</v>
      </c>
      <c r="B21" s="57" t="s">
        <v>52</v>
      </c>
      <c r="C21" s="77"/>
      <c r="D21" s="92">
        <v>6</v>
      </c>
      <c r="E21" s="78"/>
      <c r="F21" s="273">
        <v>12</v>
      </c>
      <c r="G21" s="275"/>
      <c r="H21" s="153">
        <f>SUM(C21:D21:E21:F21:G21)</f>
        <v>18</v>
      </c>
    </row>
    <row r="22" spans="1:8" ht="16.5" customHeight="1" thickBot="1">
      <c r="A22" s="39">
        <v>36</v>
      </c>
      <c r="B22" s="57" t="s">
        <v>21</v>
      </c>
      <c r="C22" s="77"/>
      <c r="D22" s="92"/>
      <c r="E22" s="78"/>
      <c r="F22" s="273">
        <v>10</v>
      </c>
      <c r="G22" s="275">
        <v>12</v>
      </c>
      <c r="H22" s="153">
        <f>SUM(C22:D22:E22:F22:G22)</f>
        <v>22</v>
      </c>
    </row>
    <row r="23" spans="1:8" ht="16.5" customHeight="1" thickBot="1">
      <c r="A23" s="39">
        <v>38</v>
      </c>
      <c r="B23" s="57" t="s">
        <v>57</v>
      </c>
      <c r="C23" s="77"/>
      <c r="D23" s="92"/>
      <c r="E23" s="78"/>
      <c r="F23" s="273">
        <v>2</v>
      </c>
      <c r="G23" s="275"/>
      <c r="H23" s="153">
        <f>SUM(C23:D23:E23:F23:G23)</f>
        <v>2</v>
      </c>
    </row>
    <row r="24" spans="1:8" ht="16.5" customHeight="1" thickBot="1">
      <c r="A24" s="39">
        <v>39</v>
      </c>
      <c r="B24" s="57" t="s">
        <v>22</v>
      </c>
      <c r="C24" s="77">
        <v>90</v>
      </c>
      <c r="D24" s="92">
        <v>84</v>
      </c>
      <c r="E24" s="78">
        <v>20</v>
      </c>
      <c r="F24" s="273">
        <v>108</v>
      </c>
      <c r="G24" s="275"/>
      <c r="H24" s="153">
        <f>SUM(C24:D24:E24:F24:G24)</f>
        <v>302</v>
      </c>
    </row>
    <row r="25" spans="1:8" ht="16.5" customHeight="1" thickBot="1">
      <c r="A25" s="39">
        <v>42</v>
      </c>
      <c r="B25" s="57" t="s">
        <v>23</v>
      </c>
      <c r="C25" s="77">
        <v>116</v>
      </c>
      <c r="D25" s="92">
        <v>67</v>
      </c>
      <c r="E25" s="78">
        <v>20</v>
      </c>
      <c r="F25" s="273">
        <v>41</v>
      </c>
      <c r="G25" s="275">
        <v>6</v>
      </c>
      <c r="H25" s="153">
        <f>SUM(C25:D25:E25:F25:G25)</f>
        <v>250</v>
      </c>
    </row>
    <row r="26" spans="1:8" ht="16.5" customHeight="1" thickBot="1">
      <c r="A26" s="39">
        <v>43</v>
      </c>
      <c r="B26" s="57" t="s">
        <v>24</v>
      </c>
      <c r="C26" s="77"/>
      <c r="D26" s="92"/>
      <c r="E26" s="78"/>
      <c r="F26" s="273">
        <v>20</v>
      </c>
      <c r="G26" s="275">
        <v>39</v>
      </c>
      <c r="H26" s="153">
        <f>SUM(C26:D26:E26:F26:G26)</f>
        <v>59</v>
      </c>
    </row>
    <row r="27" spans="1:8" ht="16.5" customHeight="1" thickBot="1">
      <c r="A27" s="39">
        <v>45</v>
      </c>
      <c r="B27" s="57" t="s">
        <v>25</v>
      </c>
      <c r="C27" s="77"/>
      <c r="D27" s="92">
        <v>138</v>
      </c>
      <c r="E27" s="78">
        <v>16</v>
      </c>
      <c r="F27" s="273">
        <v>120</v>
      </c>
      <c r="G27" s="275"/>
      <c r="H27" s="153">
        <f>SUM(C27:D27:E27:F27:G27)</f>
        <v>274</v>
      </c>
    </row>
    <row r="28" spans="1:8" ht="16.5" customHeight="1" thickBot="1">
      <c r="A28" s="39">
        <v>46</v>
      </c>
      <c r="B28" s="57" t="s">
        <v>26</v>
      </c>
      <c r="C28" s="77"/>
      <c r="D28" s="92"/>
      <c r="E28" s="78"/>
      <c r="F28" s="273">
        <v>8</v>
      </c>
      <c r="G28" s="275"/>
      <c r="H28" s="153">
        <f>SUM(C28:D28:E28:F28:G28)</f>
        <v>8</v>
      </c>
    </row>
    <row r="29" spans="1:8" ht="16.5" customHeight="1" thickBot="1">
      <c r="A29" s="39">
        <v>47</v>
      </c>
      <c r="B29" s="57" t="s">
        <v>27</v>
      </c>
      <c r="C29" s="77"/>
      <c r="D29" s="92"/>
      <c r="E29" s="78"/>
      <c r="F29" s="273">
        <v>23</v>
      </c>
      <c r="G29" s="275"/>
      <c r="H29" s="153">
        <f>SUM(C29:D29:E29:F29:G29)</f>
        <v>23</v>
      </c>
    </row>
    <row r="30" spans="1:8" ht="16.5" customHeight="1" thickBot="1">
      <c r="A30" s="39">
        <v>48</v>
      </c>
      <c r="B30" s="57" t="s">
        <v>28</v>
      </c>
      <c r="C30" s="77"/>
      <c r="D30" s="92"/>
      <c r="E30" s="78"/>
      <c r="F30" s="273">
        <v>42</v>
      </c>
      <c r="G30" s="275"/>
      <c r="H30" s="153">
        <f>SUM(C30:D30:E30:F30:G30)</f>
        <v>42</v>
      </c>
    </row>
    <row r="31" spans="1:8" ht="16.5" customHeight="1" thickBot="1">
      <c r="A31" s="39">
        <v>49</v>
      </c>
      <c r="B31" s="57" t="s">
        <v>29</v>
      </c>
      <c r="C31" s="77">
        <v>5</v>
      </c>
      <c r="D31" s="92">
        <v>24</v>
      </c>
      <c r="E31" s="78">
        <v>10</v>
      </c>
      <c r="F31" s="273">
        <v>36</v>
      </c>
      <c r="G31" s="275"/>
      <c r="H31" s="153">
        <f>SUM(C31:D31:E31:F31:G31)</f>
        <v>75</v>
      </c>
    </row>
    <row r="32" spans="1:8" ht="16.5" customHeight="1" thickBot="1">
      <c r="A32" s="39">
        <v>50</v>
      </c>
      <c r="B32" s="57" t="s">
        <v>56</v>
      </c>
      <c r="C32" s="77"/>
      <c r="D32" s="92"/>
      <c r="E32" s="78"/>
      <c r="F32" s="273"/>
      <c r="G32" s="275">
        <v>30</v>
      </c>
      <c r="H32" s="153">
        <f>SUM(C32:D32:E32:F32:G32)</f>
        <v>30</v>
      </c>
    </row>
    <row r="33" spans="1:8" ht="16.5" customHeight="1" thickBot="1">
      <c r="A33" s="39">
        <v>52</v>
      </c>
      <c r="B33" s="57" t="s">
        <v>30</v>
      </c>
      <c r="C33" s="77">
        <v>33</v>
      </c>
      <c r="D33" s="92"/>
      <c r="E33" s="78">
        <v>16</v>
      </c>
      <c r="F33" s="273">
        <v>58</v>
      </c>
      <c r="G33" s="275"/>
      <c r="H33" s="153">
        <f>SUM(C33:D33:E33:F33:G33)</f>
        <v>107</v>
      </c>
    </row>
    <row r="34" spans="1:8" ht="16.5" customHeight="1" thickBot="1">
      <c r="A34" s="39">
        <v>53</v>
      </c>
      <c r="B34" s="57" t="s">
        <v>55</v>
      </c>
      <c r="C34" s="77"/>
      <c r="D34" s="92"/>
      <c r="E34" s="78"/>
      <c r="F34" s="273">
        <v>3</v>
      </c>
      <c r="G34" s="275"/>
      <c r="H34" s="153">
        <f>SUM(C34:D34:E34:F34:G34)</f>
        <v>3</v>
      </c>
    </row>
    <row r="35" spans="1:8" ht="16.5" customHeight="1" thickBot="1">
      <c r="A35" s="39">
        <v>55</v>
      </c>
      <c r="B35" s="57" t="s">
        <v>65</v>
      </c>
      <c r="C35" s="77"/>
      <c r="D35" s="92"/>
      <c r="E35" s="78"/>
      <c r="F35" s="273"/>
      <c r="G35" s="275"/>
      <c r="H35" s="153">
        <f>SUM(C35:D35:E35:F35:G35)</f>
        <v>0</v>
      </c>
    </row>
    <row r="36" spans="1:8" ht="16.5" customHeight="1" thickBot="1">
      <c r="A36" s="39">
        <v>57</v>
      </c>
      <c r="B36" s="57" t="s">
        <v>94</v>
      </c>
      <c r="C36" s="77">
        <v>576</v>
      </c>
      <c r="D36" s="92">
        <v>188.5</v>
      </c>
      <c r="E36" s="78">
        <v>36</v>
      </c>
      <c r="F36" s="273">
        <v>232</v>
      </c>
      <c r="G36" s="275"/>
      <c r="H36" s="153">
        <f>SUM(C36:D36:E36:F36:G36)</f>
        <v>1032.5</v>
      </c>
    </row>
    <row r="37" spans="1:8" ht="16.5" customHeight="1" thickBot="1">
      <c r="A37" s="39">
        <v>59</v>
      </c>
      <c r="B37" s="57" t="s">
        <v>31</v>
      </c>
      <c r="C37" s="77"/>
      <c r="D37" s="92">
        <v>33</v>
      </c>
      <c r="E37" s="78">
        <v>10</v>
      </c>
      <c r="F37" s="273">
        <v>75</v>
      </c>
      <c r="G37" s="275"/>
      <c r="H37" s="153">
        <f>SUM(C37:D37:E37:F37:G37)</f>
        <v>118</v>
      </c>
    </row>
    <row r="38" spans="1:8" ht="16.5" customHeight="1" thickBot="1">
      <c r="A38" s="40">
        <v>60</v>
      </c>
      <c r="B38" s="76" t="s">
        <v>32</v>
      </c>
      <c r="C38" s="79">
        <v>169</v>
      </c>
      <c r="D38" s="93">
        <v>100.5</v>
      </c>
      <c r="E38" s="80">
        <v>10</v>
      </c>
      <c r="F38" s="274">
        <v>135</v>
      </c>
      <c r="G38" s="276">
        <v>24</v>
      </c>
      <c r="H38" s="153">
        <f>SUM(C38:D38:E38:F38:G38)</f>
        <v>438.5</v>
      </c>
    </row>
    <row r="39" spans="4:10" ht="12.75">
      <c r="D39" s="94" t="s">
        <v>111</v>
      </c>
      <c r="J39" s="30"/>
    </row>
    <row r="40" spans="1:13" s="23" customFormat="1" ht="12.75">
      <c r="A40" s="336" t="s">
        <v>87</v>
      </c>
      <c r="B40" s="336"/>
      <c r="C40" s="336"/>
      <c r="D40" s="336"/>
      <c r="E40" s="336"/>
      <c r="F40" s="336"/>
      <c r="G40" s="336"/>
      <c r="H40" s="336"/>
      <c r="J40" s="72"/>
      <c r="M40" s="73"/>
    </row>
    <row r="41" spans="1:13" s="23" customFormat="1" ht="12.75">
      <c r="A41" s="19"/>
      <c r="B41" s="19"/>
      <c r="C41" s="27"/>
      <c r="D41" s="95"/>
      <c r="E41" s="24"/>
      <c r="F41" s="106"/>
      <c r="G41" s="106"/>
      <c r="H41" s="18"/>
      <c r="J41" s="72"/>
      <c r="M41" s="73"/>
    </row>
    <row r="42" spans="1:13" s="23" customFormat="1" ht="12.75">
      <c r="A42" s="19"/>
      <c r="B42" s="19"/>
      <c r="C42" s="27"/>
      <c r="D42" s="95"/>
      <c r="E42" s="24"/>
      <c r="F42" s="106"/>
      <c r="G42" s="106"/>
      <c r="H42" s="18"/>
      <c r="J42" s="72"/>
      <c r="M42" s="73"/>
    </row>
    <row r="43" spans="1:13" s="23" customFormat="1" ht="21.75" customHeight="1" thickBot="1">
      <c r="A43" s="333" t="s">
        <v>162</v>
      </c>
      <c r="B43" s="334"/>
      <c r="C43" s="334"/>
      <c r="D43" s="334"/>
      <c r="E43" s="334"/>
      <c r="F43" s="334"/>
      <c r="G43" s="335"/>
      <c r="H43" s="335"/>
      <c r="J43" s="72"/>
      <c r="M43" s="73"/>
    </row>
    <row r="44" spans="1:13" s="23" customFormat="1" ht="18" customHeight="1" thickBot="1">
      <c r="A44" s="146" t="s">
        <v>63</v>
      </c>
      <c r="B44" s="147" t="s">
        <v>51</v>
      </c>
      <c r="C44" s="141" t="s">
        <v>85</v>
      </c>
      <c r="D44" s="142" t="s">
        <v>84</v>
      </c>
      <c r="E44" s="141" t="s">
        <v>45</v>
      </c>
      <c r="F44" s="142" t="s">
        <v>86</v>
      </c>
      <c r="G44" s="270" t="s">
        <v>161</v>
      </c>
      <c r="H44" s="143" t="s">
        <v>46</v>
      </c>
      <c r="J44" s="72"/>
      <c r="M44" s="73"/>
    </row>
    <row r="45" spans="1:8" s="23" customFormat="1" ht="16.5" customHeight="1">
      <c r="A45" s="148">
        <v>61</v>
      </c>
      <c r="B45" s="149" t="s">
        <v>68</v>
      </c>
      <c r="C45" s="145">
        <v>134</v>
      </c>
      <c r="D45" s="90">
        <v>18</v>
      </c>
      <c r="E45" s="59">
        <v>16</v>
      </c>
      <c r="F45" s="139">
        <v>93</v>
      </c>
      <c r="G45" s="271">
        <v>12</v>
      </c>
      <c r="H45" s="144">
        <f>SUM(C45:D45:E45:F45:G45)</f>
        <v>273</v>
      </c>
    </row>
    <row r="46" spans="1:8" s="23" customFormat="1" ht="16.5" customHeight="1">
      <c r="A46" s="39">
        <v>62</v>
      </c>
      <c r="B46" s="150" t="s">
        <v>72</v>
      </c>
      <c r="C46" s="145"/>
      <c r="D46" s="90" t="s">
        <v>111</v>
      </c>
      <c r="E46" s="59" t="s">
        <v>111</v>
      </c>
      <c r="F46" s="139">
        <v>6</v>
      </c>
      <c r="G46" s="271"/>
      <c r="H46" s="144">
        <f>SUM(C46:D46:E46:F46:G46)</f>
        <v>6</v>
      </c>
    </row>
    <row r="47" spans="1:8" s="23" customFormat="1" ht="16.5" customHeight="1">
      <c r="A47" s="39">
        <v>63</v>
      </c>
      <c r="B47" s="150" t="s">
        <v>71</v>
      </c>
      <c r="C47" s="145"/>
      <c r="D47" s="90">
        <v>1</v>
      </c>
      <c r="E47" s="59">
        <v>8</v>
      </c>
      <c r="F47" s="139">
        <v>13</v>
      </c>
      <c r="G47" s="271"/>
      <c r="H47" s="144">
        <f>SUM(C47:D47:E47:F47:G47)</f>
        <v>22</v>
      </c>
    </row>
    <row r="48" spans="1:8" s="23" customFormat="1" ht="16.5" customHeight="1">
      <c r="A48" s="39">
        <v>64</v>
      </c>
      <c r="B48" s="150" t="s">
        <v>33</v>
      </c>
      <c r="C48" s="145">
        <v>148</v>
      </c>
      <c r="D48" s="90">
        <v>71</v>
      </c>
      <c r="E48" s="59">
        <v>28</v>
      </c>
      <c r="F48" s="139">
        <v>121</v>
      </c>
      <c r="G48" s="271">
        <v>3</v>
      </c>
      <c r="H48" s="144">
        <f>SUM(C48:D48:E48:F48:G48)</f>
        <v>371</v>
      </c>
    </row>
    <row r="49" spans="1:8" s="23" customFormat="1" ht="16.5" customHeight="1">
      <c r="A49" s="39">
        <v>65</v>
      </c>
      <c r="B49" s="150" t="s">
        <v>73</v>
      </c>
      <c r="C49" s="145"/>
      <c r="D49" s="90"/>
      <c r="E49" s="59"/>
      <c r="F49" s="139">
        <v>3</v>
      </c>
      <c r="G49" s="271"/>
      <c r="H49" s="144">
        <f>SUM(C49:D49:E49:F49:G49)</f>
        <v>3</v>
      </c>
    </row>
    <row r="50" spans="1:8" ht="16.5" customHeight="1">
      <c r="A50" s="39">
        <v>66</v>
      </c>
      <c r="B50" s="150" t="s">
        <v>34</v>
      </c>
      <c r="C50" s="145"/>
      <c r="D50" s="90">
        <v>6</v>
      </c>
      <c r="E50" s="59"/>
      <c r="F50" s="139">
        <v>101</v>
      </c>
      <c r="G50" s="271"/>
      <c r="H50" s="144">
        <f>SUM(C50:D50:E50:F50:G50)</f>
        <v>107</v>
      </c>
    </row>
    <row r="51" spans="1:8" s="23" customFormat="1" ht="16.5" customHeight="1">
      <c r="A51" s="39">
        <v>70</v>
      </c>
      <c r="B51" s="150" t="s">
        <v>69</v>
      </c>
      <c r="C51" s="145"/>
      <c r="D51" s="90"/>
      <c r="E51" s="59"/>
      <c r="F51" s="139"/>
      <c r="G51" s="271"/>
      <c r="H51" s="144">
        <f>SUM(C51:D51:E51:F51:G51)</f>
        <v>0</v>
      </c>
    </row>
    <row r="52" spans="1:8" s="23" customFormat="1" ht="16.5" customHeight="1">
      <c r="A52" s="39">
        <v>71</v>
      </c>
      <c r="B52" s="150" t="s">
        <v>108</v>
      </c>
      <c r="C52" s="145"/>
      <c r="D52" s="90"/>
      <c r="E52" s="59"/>
      <c r="F52" s="139"/>
      <c r="G52" s="271"/>
      <c r="H52" s="144">
        <f>SUM(C52:D52:E52:F52:G52)</f>
        <v>0</v>
      </c>
    </row>
    <row r="53" spans="1:8" s="23" customFormat="1" ht="16.5" customHeight="1">
      <c r="A53" s="39">
        <v>76</v>
      </c>
      <c r="B53" s="150" t="s">
        <v>53</v>
      </c>
      <c r="C53" s="145"/>
      <c r="D53" s="90">
        <v>40.5</v>
      </c>
      <c r="E53" s="59"/>
      <c r="F53" s="139">
        <v>26</v>
      </c>
      <c r="G53" s="271"/>
      <c r="H53" s="144">
        <f>SUM(C53:D53:E53:F53:G53)</f>
        <v>66.5</v>
      </c>
    </row>
    <row r="54" spans="1:8" s="23" customFormat="1" ht="16.5" customHeight="1">
      <c r="A54" s="39">
        <v>77</v>
      </c>
      <c r="B54" s="150" t="s">
        <v>35</v>
      </c>
      <c r="C54" s="145"/>
      <c r="D54" s="90"/>
      <c r="E54" s="59"/>
      <c r="F54" s="139"/>
      <c r="G54" s="271"/>
      <c r="H54" s="144">
        <f>SUM(C54:D54:E54:F54:G54)</f>
        <v>0</v>
      </c>
    </row>
    <row r="55" spans="1:8" s="23" customFormat="1" ht="16.5" customHeight="1">
      <c r="A55" s="39">
        <v>78</v>
      </c>
      <c r="B55" s="150" t="s">
        <v>75</v>
      </c>
      <c r="C55" s="145"/>
      <c r="D55" s="90"/>
      <c r="E55" s="59"/>
      <c r="F55" s="139"/>
      <c r="G55" s="271"/>
      <c r="H55" s="144">
        <f>SUM(C55:D55:E55:F55:G55)</f>
        <v>0</v>
      </c>
    </row>
    <row r="56" spans="1:8" s="23" customFormat="1" ht="16.5" customHeight="1">
      <c r="A56" s="39">
        <v>80</v>
      </c>
      <c r="B56" s="150" t="s">
        <v>70</v>
      </c>
      <c r="C56" s="145"/>
      <c r="D56" s="90"/>
      <c r="E56" s="59"/>
      <c r="F56" s="139"/>
      <c r="G56" s="271"/>
      <c r="H56" s="144">
        <f>SUM(C56:D56:E56:F56:G56)</f>
        <v>0</v>
      </c>
    </row>
    <row r="57" spans="1:8" s="23" customFormat="1" ht="16.5" customHeight="1">
      <c r="A57" s="39">
        <v>81</v>
      </c>
      <c r="B57" s="150" t="s">
        <v>103</v>
      </c>
      <c r="C57" s="145"/>
      <c r="D57" s="90"/>
      <c r="E57" s="59"/>
      <c r="F57" s="139"/>
      <c r="G57" s="271"/>
      <c r="H57" s="144">
        <f>SUM(C57:D57:E57:F57:G57)</f>
        <v>0</v>
      </c>
    </row>
    <row r="58" spans="1:8" s="23" customFormat="1" ht="16.5" customHeight="1">
      <c r="A58" s="39">
        <v>88</v>
      </c>
      <c r="B58" s="150" t="s">
        <v>74</v>
      </c>
      <c r="C58" s="145"/>
      <c r="D58" s="90"/>
      <c r="E58" s="59"/>
      <c r="F58" s="139"/>
      <c r="G58" s="271"/>
      <c r="H58" s="144">
        <f>SUM(C58:D58:E58:F58:G58)</f>
        <v>0</v>
      </c>
    </row>
    <row r="59" spans="1:8" s="23" customFormat="1" ht="16.5" customHeight="1">
      <c r="A59" s="39">
        <v>89</v>
      </c>
      <c r="B59" s="150" t="s">
        <v>92</v>
      </c>
      <c r="C59" s="145"/>
      <c r="D59" s="90"/>
      <c r="E59" s="59"/>
      <c r="F59" s="139"/>
      <c r="G59" s="271"/>
      <c r="H59" s="144">
        <f>SUM(C59:D59:E59:F59:G59)</f>
        <v>0</v>
      </c>
    </row>
    <row r="60" spans="1:8" s="23" customFormat="1" ht="16.5" customHeight="1">
      <c r="A60" s="39">
        <v>90</v>
      </c>
      <c r="B60" s="150" t="s">
        <v>143</v>
      </c>
      <c r="C60" s="145"/>
      <c r="D60" s="90"/>
      <c r="E60" s="59"/>
      <c r="F60" s="139">
        <v>44</v>
      </c>
      <c r="G60" s="271"/>
      <c r="H60" s="144">
        <f>SUM(C60:D60:E60:F60:G60)</f>
        <v>44</v>
      </c>
    </row>
    <row r="61" spans="1:8" s="23" customFormat="1" ht="16.5" customHeight="1">
      <c r="A61" s="39">
        <v>92</v>
      </c>
      <c r="B61" s="150" t="s">
        <v>102</v>
      </c>
      <c r="C61" s="145"/>
      <c r="D61" s="90"/>
      <c r="E61" s="59"/>
      <c r="F61" s="139"/>
      <c r="G61" s="271"/>
      <c r="H61" s="144">
        <f>SUM(C61:D61:E61:F61:G61)</f>
        <v>0</v>
      </c>
    </row>
    <row r="62" spans="1:8" s="23" customFormat="1" ht="16.5" customHeight="1">
      <c r="A62" s="39">
        <v>93</v>
      </c>
      <c r="B62" s="150" t="s">
        <v>100</v>
      </c>
      <c r="C62" s="145"/>
      <c r="D62" s="90"/>
      <c r="E62" s="59"/>
      <c r="F62" s="139"/>
      <c r="G62" s="271"/>
      <c r="H62" s="144">
        <f>SUM(C62:D62:E62:F62:G62)</f>
        <v>0</v>
      </c>
    </row>
    <row r="63" spans="1:8" ht="16.5" customHeight="1">
      <c r="A63" s="39">
        <v>95</v>
      </c>
      <c r="B63" s="150" t="s">
        <v>77</v>
      </c>
      <c r="C63" s="145"/>
      <c r="D63" s="90"/>
      <c r="E63" s="59"/>
      <c r="F63" s="139"/>
      <c r="G63" s="271"/>
      <c r="H63" s="144">
        <f>SUM(C63:D63:E63:F63:G63)</f>
        <v>0</v>
      </c>
    </row>
    <row r="64" spans="1:8" ht="16.5" customHeight="1">
      <c r="A64" s="39">
        <v>97</v>
      </c>
      <c r="B64" s="150" t="s">
        <v>76</v>
      </c>
      <c r="C64" s="145"/>
      <c r="D64" s="90"/>
      <c r="E64" s="59"/>
      <c r="F64" s="139"/>
      <c r="G64" s="271"/>
      <c r="H64" s="144">
        <f>SUM(C64:D64:E64:F64:G64)</f>
        <v>0</v>
      </c>
    </row>
    <row r="65" spans="1:8" ht="16.5" customHeight="1">
      <c r="A65" s="39">
        <v>103</v>
      </c>
      <c r="B65" s="150" t="s">
        <v>62</v>
      </c>
      <c r="C65" s="145">
        <v>599</v>
      </c>
      <c r="D65" s="90">
        <v>234</v>
      </c>
      <c r="E65" s="59">
        <v>48</v>
      </c>
      <c r="F65" s="139">
        <v>113</v>
      </c>
      <c r="G65" s="271"/>
      <c r="H65" s="144">
        <f>SUM(C65:D65:E65:F65:G65)</f>
        <v>994</v>
      </c>
    </row>
    <row r="66" spans="1:8" ht="16.5" customHeight="1">
      <c r="A66" s="39">
        <v>105</v>
      </c>
      <c r="B66" s="150" t="s">
        <v>36</v>
      </c>
      <c r="C66" s="145"/>
      <c r="D66" s="90"/>
      <c r="E66" s="59"/>
      <c r="F66" s="139"/>
      <c r="G66" s="271"/>
      <c r="H66" s="144">
        <f>SUM(C66:D66:E66:F66:G66)</f>
        <v>0</v>
      </c>
    </row>
    <row r="67" spans="1:8" ht="16.5" customHeight="1">
      <c r="A67" s="39">
        <v>108</v>
      </c>
      <c r="B67" s="150" t="s">
        <v>82</v>
      </c>
      <c r="C67" s="145"/>
      <c r="D67" s="90">
        <v>18</v>
      </c>
      <c r="E67" s="59">
        <v>8</v>
      </c>
      <c r="F67" s="139">
        <v>18</v>
      </c>
      <c r="G67" s="271">
        <v>6</v>
      </c>
      <c r="H67" s="144">
        <f>SUM(C67:D67:E67:F67:G67)</f>
        <v>50</v>
      </c>
    </row>
    <row r="68" spans="1:8" ht="16.5" customHeight="1">
      <c r="A68" s="39">
        <v>112</v>
      </c>
      <c r="B68" s="150" t="s">
        <v>37</v>
      </c>
      <c r="C68" s="145"/>
      <c r="D68" s="90"/>
      <c r="E68" s="59"/>
      <c r="F68" s="139">
        <v>21</v>
      </c>
      <c r="G68" s="271"/>
      <c r="H68" s="144">
        <f>SUM(C68:D68:E68:F68:G68)</f>
        <v>21</v>
      </c>
    </row>
    <row r="69" spans="1:8" ht="16.5" customHeight="1" thickBot="1">
      <c r="A69" s="39">
        <v>116</v>
      </c>
      <c r="B69" s="150" t="s">
        <v>38</v>
      </c>
      <c r="C69" s="145">
        <v>103</v>
      </c>
      <c r="D69" s="90">
        <v>105</v>
      </c>
      <c r="E69" s="59">
        <v>18</v>
      </c>
      <c r="F69" s="139">
        <v>56</v>
      </c>
      <c r="G69" s="271">
        <v>21</v>
      </c>
      <c r="H69" s="144">
        <f>SUM(C69:D69:E69:F69:G69)</f>
        <v>303</v>
      </c>
    </row>
    <row r="70" spans="1:11" ht="16.5" customHeight="1" thickBot="1">
      <c r="A70" s="39">
        <v>118</v>
      </c>
      <c r="B70" s="150" t="s">
        <v>142</v>
      </c>
      <c r="C70" s="145"/>
      <c r="D70" s="90"/>
      <c r="E70" s="59"/>
      <c r="F70" s="139">
        <v>83</v>
      </c>
      <c r="G70" s="271">
        <v>6</v>
      </c>
      <c r="H70" s="144">
        <f>SUM(C70:D70:E70:F70:G70)</f>
        <v>89</v>
      </c>
      <c r="K70" s="140"/>
    </row>
    <row r="71" spans="1:8" ht="16.5" customHeight="1">
      <c r="A71" s="39">
        <v>119</v>
      </c>
      <c r="B71" s="150" t="s">
        <v>39</v>
      </c>
      <c r="C71" s="145">
        <v>1347</v>
      </c>
      <c r="D71" s="90">
        <v>919</v>
      </c>
      <c r="E71" s="59">
        <v>188</v>
      </c>
      <c r="F71" s="139">
        <v>591</v>
      </c>
      <c r="G71" s="271">
        <v>48</v>
      </c>
      <c r="H71" s="144">
        <f>SUM(C71:D71:E71:F71:G71)</f>
        <v>3093</v>
      </c>
    </row>
    <row r="72" spans="1:8" ht="16.5" customHeight="1">
      <c r="A72" s="39">
        <v>120</v>
      </c>
      <c r="B72" s="150" t="s">
        <v>171</v>
      </c>
      <c r="C72" s="145"/>
      <c r="D72" s="90"/>
      <c r="E72" s="59">
        <v>16</v>
      </c>
      <c r="F72" s="139">
        <v>48</v>
      </c>
      <c r="G72" s="271"/>
      <c r="H72" s="144">
        <f>SUM(C72:D72:E72:F72:G72)</f>
        <v>64</v>
      </c>
    </row>
    <row r="73" spans="1:8" ht="16.5" customHeight="1">
      <c r="A73" s="39">
        <v>121</v>
      </c>
      <c r="B73" s="150" t="s">
        <v>40</v>
      </c>
      <c r="C73" s="145"/>
      <c r="D73" s="90">
        <v>51</v>
      </c>
      <c r="E73" s="59">
        <v>16</v>
      </c>
      <c r="F73" s="139">
        <v>141</v>
      </c>
      <c r="G73" s="271"/>
      <c r="H73" s="144">
        <f>SUM(C73:D73:E73:F73:G73)</f>
        <v>208</v>
      </c>
    </row>
    <row r="74" spans="1:8" ht="16.5" customHeight="1">
      <c r="A74" s="39">
        <v>125</v>
      </c>
      <c r="B74" s="150" t="s">
        <v>121</v>
      </c>
      <c r="C74" s="145"/>
      <c r="D74" s="90"/>
      <c r="E74" s="59"/>
      <c r="F74" s="139"/>
      <c r="G74" s="271"/>
      <c r="H74" s="144">
        <f>SUM(C74:D74:E74:F74:G74)</f>
        <v>0</v>
      </c>
    </row>
    <row r="75" spans="1:8" ht="16.5" customHeight="1">
      <c r="A75" s="39">
        <v>128</v>
      </c>
      <c r="B75" s="151" t="s">
        <v>109</v>
      </c>
      <c r="C75" s="145"/>
      <c r="D75" s="90"/>
      <c r="E75" s="59">
        <v>8</v>
      </c>
      <c r="F75" s="139">
        <v>61</v>
      </c>
      <c r="G75" s="271"/>
      <c r="H75" s="144">
        <f>SUM(C75:D75:E75:F75:G75)</f>
        <v>69</v>
      </c>
    </row>
    <row r="76" spans="1:8" ht="16.5" customHeight="1">
      <c r="A76" s="39">
        <v>129</v>
      </c>
      <c r="B76" s="150" t="s">
        <v>118</v>
      </c>
      <c r="C76" s="145">
        <v>144</v>
      </c>
      <c r="D76" s="90">
        <v>100</v>
      </c>
      <c r="E76" s="59">
        <v>16</v>
      </c>
      <c r="F76" s="139">
        <v>69</v>
      </c>
      <c r="G76" s="271"/>
      <c r="H76" s="144">
        <f>SUM(C76:D76:E76:F76:G76)</f>
        <v>329</v>
      </c>
    </row>
    <row r="77" spans="1:8" ht="16.5" customHeight="1">
      <c r="A77" s="39">
        <v>132</v>
      </c>
      <c r="B77" s="150" t="s">
        <v>41</v>
      </c>
      <c r="C77" s="145"/>
      <c r="D77" s="90"/>
      <c r="E77" s="59"/>
      <c r="F77" s="139">
        <v>4</v>
      </c>
      <c r="G77" s="271">
        <v>3</v>
      </c>
      <c r="H77" s="144">
        <f>SUM(C77:D77:E77:F77:G77)</f>
        <v>7</v>
      </c>
    </row>
    <row r="78" spans="1:8" ht="16.5" customHeight="1">
      <c r="A78" s="39">
        <v>133</v>
      </c>
      <c r="B78" s="150" t="s">
        <v>67</v>
      </c>
      <c r="C78" s="145"/>
      <c r="D78" s="90">
        <v>49.5</v>
      </c>
      <c r="E78" s="59">
        <v>10</v>
      </c>
      <c r="F78" s="139">
        <v>57</v>
      </c>
      <c r="G78" s="271">
        <v>3</v>
      </c>
      <c r="H78" s="144">
        <f>SUM(C78:D78:E78:F78:G78)</f>
        <v>119.5</v>
      </c>
    </row>
    <row r="79" spans="1:8" ht="16.5" customHeight="1">
      <c r="A79" s="39">
        <v>135</v>
      </c>
      <c r="B79" s="150" t="s">
        <v>42</v>
      </c>
      <c r="C79" s="145"/>
      <c r="D79" s="90"/>
      <c r="E79" s="59"/>
      <c r="F79" s="139">
        <v>6</v>
      </c>
      <c r="G79" s="271">
        <v>12</v>
      </c>
      <c r="H79" s="144">
        <f>SUM(C79:D79:E79:F79:G79)</f>
        <v>18</v>
      </c>
    </row>
    <row r="80" spans="1:8" ht="16.5" customHeight="1">
      <c r="A80" s="39">
        <v>185</v>
      </c>
      <c r="B80" s="150" t="s">
        <v>122</v>
      </c>
      <c r="C80" s="145">
        <v>193</v>
      </c>
      <c r="D80" s="90">
        <v>31</v>
      </c>
      <c r="E80" s="59">
        <v>20</v>
      </c>
      <c r="F80" s="139">
        <v>2</v>
      </c>
      <c r="G80" s="271"/>
      <c r="H80" s="144">
        <f>SUM(C80:D80:E80:F80:G80)</f>
        <v>246</v>
      </c>
    </row>
    <row r="81" spans="1:8" ht="16.5" customHeight="1" thickBot="1">
      <c r="A81" s="40">
        <v>188</v>
      </c>
      <c r="B81" s="152" t="s">
        <v>139</v>
      </c>
      <c r="C81" s="79"/>
      <c r="D81" s="93"/>
      <c r="E81" s="80"/>
      <c r="F81" s="274">
        <v>7</v>
      </c>
      <c r="G81" s="277"/>
      <c r="H81" s="144">
        <f>SUM(C81:D81:E81:F81:G81)</f>
        <v>7</v>
      </c>
    </row>
    <row r="82" spans="1:8" ht="10.5" customHeight="1">
      <c r="A82" s="19"/>
      <c r="B82" s="19"/>
      <c r="C82" s="42"/>
      <c r="D82" s="95"/>
      <c r="E82" s="24"/>
      <c r="F82" s="106"/>
      <c r="G82" s="106"/>
      <c r="H82" s="15"/>
    </row>
    <row r="83" spans="1:250" s="23" customFormat="1" ht="15" customHeight="1">
      <c r="A83" s="19"/>
      <c r="B83" s="19"/>
      <c r="C83" s="41">
        <f aca="true" t="shared" si="0" ref="C83:H83">SUM(C3:C38)+SUM(C45:C81)</f>
        <v>5971</v>
      </c>
      <c r="D83" s="41">
        <f t="shared" si="0"/>
        <v>3549</v>
      </c>
      <c r="E83" s="41">
        <f t="shared" si="0"/>
        <v>1198</v>
      </c>
      <c r="F83" s="41">
        <f t="shared" si="0"/>
        <v>4119</v>
      </c>
      <c r="G83" s="41">
        <f t="shared" si="0"/>
        <v>300</v>
      </c>
      <c r="H83" s="41">
        <f t="shared" si="0"/>
        <v>15137</v>
      </c>
      <c r="I83" s="41" t="s">
        <v>111</v>
      </c>
      <c r="J83" s="72"/>
      <c r="K83" s="72"/>
      <c r="L83" s="72"/>
      <c r="M83" s="75"/>
      <c r="N83" s="72"/>
      <c r="O83" s="72"/>
      <c r="P83" s="72"/>
      <c r="Q83" s="72"/>
      <c r="R83" s="72"/>
      <c r="S83" s="72" t="s">
        <v>111</v>
      </c>
      <c r="T83" s="72"/>
      <c r="U83" s="72"/>
      <c r="V83" s="72"/>
      <c r="W83" s="72"/>
      <c r="X83" s="72" t="s">
        <v>111</v>
      </c>
      <c r="Y83" s="72" t="s">
        <v>111</v>
      </c>
      <c r="Z83" s="72"/>
      <c r="AA83" s="72"/>
      <c r="AB83" s="72"/>
      <c r="AC83" s="72" t="s">
        <v>111</v>
      </c>
      <c r="AD83" s="72" t="s">
        <v>111</v>
      </c>
      <c r="AE83" s="72" t="s">
        <v>111</v>
      </c>
      <c r="AF83" s="72" t="s">
        <v>111</v>
      </c>
      <c r="AG83" s="72" t="s">
        <v>111</v>
      </c>
      <c r="AH83" s="72"/>
      <c r="AI83" s="72"/>
      <c r="AJ83" s="72"/>
      <c r="AK83" s="72" t="s">
        <v>111</v>
      </c>
      <c r="AL83" s="72">
        <f>SUM(AL3:AL79)</f>
        <v>0</v>
      </c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</row>
    <row r="84" spans="1:13" s="23" customFormat="1" ht="15" customHeight="1">
      <c r="A84" s="5"/>
      <c r="B84" s="5"/>
      <c r="C84"/>
      <c r="D84" s="94"/>
      <c r="E84" s="4"/>
      <c r="F84" s="94"/>
      <c r="G84" s="94"/>
      <c r="H84"/>
      <c r="M84" s="73"/>
    </row>
    <row r="85" spans="1:8" ht="12.75">
      <c r="A85" s="336" t="s">
        <v>88</v>
      </c>
      <c r="B85" s="336"/>
      <c r="C85" s="336"/>
      <c r="D85" s="336"/>
      <c r="E85" s="336"/>
      <c r="F85" s="336"/>
      <c r="G85" s="336"/>
      <c r="H85" s="336"/>
    </row>
    <row r="6752" ht="12.75">
      <c r="A6752" s="5" t="s">
        <v>111</v>
      </c>
    </row>
  </sheetData>
  <sheetProtection/>
  <mergeCells count="4">
    <mergeCell ref="A1:H1"/>
    <mergeCell ref="A43:H43"/>
    <mergeCell ref="A40:H40"/>
    <mergeCell ref="A85:H85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2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F24" sqref="B1:BF24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8" width="5.125" style="23" customWidth="1"/>
    <col min="9" max="9" width="5.75390625" style="23" customWidth="1"/>
    <col min="10" max="14" width="5.125" style="23" customWidth="1"/>
    <col min="15" max="15" width="5.75390625" style="23" customWidth="1"/>
    <col min="16" max="18" width="5.125" style="24" customWidth="1"/>
    <col min="19" max="20" width="5.125" style="23" customWidth="1"/>
    <col min="21" max="21" width="5.75390625" style="23" customWidth="1"/>
    <col min="22" max="26" width="5.125" style="23" customWidth="1"/>
    <col min="27" max="27" width="5.75390625" style="23" customWidth="1"/>
    <col min="28" max="32" width="5.125" style="23" customWidth="1"/>
    <col min="33" max="33" width="5.75390625" style="23" customWidth="1"/>
    <col min="34" max="38" width="5.125" style="23" customWidth="1"/>
    <col min="39" max="39" width="5.75390625" style="23" customWidth="1"/>
    <col min="40" max="44" width="5.125" style="23" customWidth="1"/>
    <col min="45" max="45" width="5.875" style="23" customWidth="1"/>
    <col min="46" max="50" width="5.125" style="23" customWidth="1"/>
    <col min="51" max="51" width="5.75390625" style="23" customWidth="1"/>
    <col min="52" max="56" width="5.125" style="23" customWidth="1"/>
    <col min="57" max="57" width="5.75390625" style="23" customWidth="1"/>
    <col min="58" max="16384" width="9.125" style="23" customWidth="1"/>
  </cols>
  <sheetData>
    <row r="1" spans="2:45" ht="27" thickBot="1">
      <c r="B1" s="337" t="s">
        <v>163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71"/>
      <c r="AO1" s="171"/>
      <c r="AP1" s="171"/>
      <c r="AQ1" s="171"/>
      <c r="AR1" s="171"/>
      <c r="AS1" s="171"/>
    </row>
    <row r="2" spans="2:58" ht="13.5" thickBot="1">
      <c r="B2" s="339" t="s">
        <v>93</v>
      </c>
      <c r="C2" s="341" t="s">
        <v>59</v>
      </c>
      <c r="D2" s="346" t="s">
        <v>151</v>
      </c>
      <c r="E2" s="346"/>
      <c r="F2" s="346"/>
      <c r="G2" s="346"/>
      <c r="H2" s="346"/>
      <c r="I2" s="346"/>
      <c r="J2" s="346" t="s">
        <v>146</v>
      </c>
      <c r="K2" s="349"/>
      <c r="L2" s="349"/>
      <c r="M2" s="346"/>
      <c r="N2" s="346"/>
      <c r="O2" s="346"/>
      <c r="P2" s="343" t="s">
        <v>144</v>
      </c>
      <c r="Q2" s="344"/>
      <c r="R2" s="344"/>
      <c r="S2" s="344"/>
      <c r="T2" s="344"/>
      <c r="U2" s="345"/>
      <c r="V2" s="343" t="s">
        <v>145</v>
      </c>
      <c r="W2" s="344"/>
      <c r="X2" s="344"/>
      <c r="Y2" s="344"/>
      <c r="Z2" s="344"/>
      <c r="AA2" s="345"/>
      <c r="AB2" s="343" t="s">
        <v>149</v>
      </c>
      <c r="AC2" s="344"/>
      <c r="AD2" s="344"/>
      <c r="AE2" s="344"/>
      <c r="AF2" s="344"/>
      <c r="AG2" s="345"/>
      <c r="AH2" s="343" t="s">
        <v>150</v>
      </c>
      <c r="AI2" s="344"/>
      <c r="AJ2" s="344"/>
      <c r="AK2" s="344"/>
      <c r="AL2" s="344"/>
      <c r="AM2" s="344"/>
      <c r="AN2" s="344" t="s">
        <v>170</v>
      </c>
      <c r="AO2" s="344"/>
      <c r="AP2" s="344"/>
      <c r="AQ2" s="344"/>
      <c r="AR2" s="344"/>
      <c r="AS2" s="345"/>
      <c r="AT2" s="343" t="s">
        <v>147</v>
      </c>
      <c r="AU2" s="344"/>
      <c r="AV2" s="344"/>
      <c r="AW2" s="344"/>
      <c r="AX2" s="344"/>
      <c r="AY2" s="345"/>
      <c r="AZ2" s="343" t="s">
        <v>148</v>
      </c>
      <c r="BA2" s="344"/>
      <c r="BB2" s="344"/>
      <c r="BC2" s="344"/>
      <c r="BD2" s="344"/>
      <c r="BE2" s="345"/>
      <c r="BF2" s="347" t="s">
        <v>46</v>
      </c>
    </row>
    <row r="3" spans="2:58" ht="12.75">
      <c r="B3" s="340"/>
      <c r="C3" s="342"/>
      <c r="D3" s="128" t="s">
        <v>0</v>
      </c>
      <c r="E3" s="108" t="s">
        <v>60</v>
      </c>
      <c r="F3" s="108" t="s">
        <v>90</v>
      </c>
      <c r="G3" s="108" t="s">
        <v>110</v>
      </c>
      <c r="H3" s="300" t="s">
        <v>168</v>
      </c>
      <c r="I3" s="133" t="s">
        <v>61</v>
      </c>
      <c r="J3" s="128" t="s">
        <v>0</v>
      </c>
      <c r="K3" s="128" t="s">
        <v>60</v>
      </c>
      <c r="L3" s="108" t="s">
        <v>90</v>
      </c>
      <c r="M3" s="108" t="s">
        <v>110</v>
      </c>
      <c r="N3" s="124" t="s">
        <v>168</v>
      </c>
      <c r="O3" s="133" t="s">
        <v>61</v>
      </c>
      <c r="P3" s="128" t="s">
        <v>0</v>
      </c>
      <c r="Q3" s="108" t="s">
        <v>60</v>
      </c>
      <c r="R3" s="108" t="s">
        <v>90</v>
      </c>
      <c r="S3" s="108" t="s">
        <v>110</v>
      </c>
      <c r="T3" s="124" t="s">
        <v>168</v>
      </c>
      <c r="U3" s="133" t="s">
        <v>61</v>
      </c>
      <c r="V3" s="128" t="s">
        <v>0</v>
      </c>
      <c r="W3" s="108" t="s">
        <v>60</v>
      </c>
      <c r="X3" s="108" t="s">
        <v>90</v>
      </c>
      <c r="Y3" s="108" t="s">
        <v>110</v>
      </c>
      <c r="Z3" s="124" t="s">
        <v>168</v>
      </c>
      <c r="AA3" s="133" t="s">
        <v>61</v>
      </c>
      <c r="AB3" s="128" t="s">
        <v>0</v>
      </c>
      <c r="AC3" s="108" t="s">
        <v>60</v>
      </c>
      <c r="AD3" s="108" t="s">
        <v>90</v>
      </c>
      <c r="AE3" s="108" t="s">
        <v>110</v>
      </c>
      <c r="AF3" s="124" t="s">
        <v>168</v>
      </c>
      <c r="AG3" s="133" t="s">
        <v>61</v>
      </c>
      <c r="AH3" s="128" t="s">
        <v>0</v>
      </c>
      <c r="AI3" s="108" t="s">
        <v>60</v>
      </c>
      <c r="AJ3" s="108" t="s">
        <v>90</v>
      </c>
      <c r="AK3" s="108" t="s">
        <v>110</v>
      </c>
      <c r="AL3" s="124" t="s">
        <v>168</v>
      </c>
      <c r="AM3" s="133" t="s">
        <v>61</v>
      </c>
      <c r="AN3" s="128" t="s">
        <v>0</v>
      </c>
      <c r="AO3" s="128" t="s">
        <v>1</v>
      </c>
      <c r="AP3" s="108" t="s">
        <v>60</v>
      </c>
      <c r="AQ3" s="108" t="s">
        <v>90</v>
      </c>
      <c r="AR3" s="124" t="s">
        <v>110</v>
      </c>
      <c r="AS3" s="133" t="s">
        <v>61</v>
      </c>
      <c r="AT3" s="128" t="s">
        <v>0</v>
      </c>
      <c r="AU3" s="108" t="s">
        <v>60</v>
      </c>
      <c r="AV3" s="108" t="s">
        <v>90</v>
      </c>
      <c r="AW3" s="108" t="s">
        <v>110</v>
      </c>
      <c r="AX3" s="124" t="s">
        <v>1</v>
      </c>
      <c r="AY3" s="133" t="s">
        <v>61</v>
      </c>
      <c r="AZ3" s="128" t="s">
        <v>0</v>
      </c>
      <c r="BA3" s="108" t="s">
        <v>1</v>
      </c>
      <c r="BB3" s="108" t="s">
        <v>60</v>
      </c>
      <c r="BC3" s="108" t="s">
        <v>90</v>
      </c>
      <c r="BD3" s="124" t="s">
        <v>110</v>
      </c>
      <c r="BE3" s="133" t="s">
        <v>61</v>
      </c>
      <c r="BF3" s="348"/>
    </row>
    <row r="4" spans="2:58" ht="12.75">
      <c r="B4" s="39">
        <v>119</v>
      </c>
      <c r="C4" s="110" t="s">
        <v>39</v>
      </c>
      <c r="D4" s="132"/>
      <c r="E4" s="116"/>
      <c r="F4" s="116"/>
      <c r="G4" s="116"/>
      <c r="H4" s="298"/>
      <c r="I4" s="226">
        <f>SUM(D4:G4)</f>
        <v>0</v>
      </c>
      <c r="J4" s="227"/>
      <c r="K4" s="129"/>
      <c r="L4" s="111"/>
      <c r="M4" s="111"/>
      <c r="N4" s="126"/>
      <c r="O4" s="134">
        <f aca="true" t="shared" si="0" ref="O4:O23">SUM(J4:N4)</f>
        <v>0</v>
      </c>
      <c r="P4" s="129">
        <v>2</v>
      </c>
      <c r="Q4" s="111">
        <v>50</v>
      </c>
      <c r="R4" s="111">
        <v>40</v>
      </c>
      <c r="S4" s="111">
        <v>76</v>
      </c>
      <c r="T4" s="126"/>
      <c r="U4" s="134">
        <f aca="true" t="shared" si="1" ref="U4:U23">SUM(P4:T4)</f>
        <v>168</v>
      </c>
      <c r="V4" s="130"/>
      <c r="W4" s="58"/>
      <c r="X4" s="109">
        <v>11</v>
      </c>
      <c r="Y4" s="58">
        <v>68</v>
      </c>
      <c r="Z4" s="135"/>
      <c r="AA4" s="134">
        <f aca="true" t="shared" si="2" ref="AA4:AA23">SUM(V4:Z4)</f>
        <v>79</v>
      </c>
      <c r="AB4" s="230">
        <v>30</v>
      </c>
      <c r="AC4" s="117">
        <v>23</v>
      </c>
      <c r="AD4" s="117">
        <v>48</v>
      </c>
      <c r="AE4" s="117">
        <v>50</v>
      </c>
      <c r="AF4" s="138"/>
      <c r="AG4" s="134">
        <f aca="true" t="shared" si="3" ref="AG4:AG23">SUM(AB4:AF4)</f>
        <v>151</v>
      </c>
      <c r="AH4" s="230"/>
      <c r="AI4" s="117"/>
      <c r="AJ4" s="117">
        <v>8</v>
      </c>
      <c r="AK4" s="117">
        <v>50</v>
      </c>
      <c r="AL4" s="138"/>
      <c r="AM4" s="134">
        <f aca="true" t="shared" si="4" ref="AM4:AM23">SUM(AH4:AL4)</f>
        <v>58</v>
      </c>
      <c r="AN4" s="131"/>
      <c r="AO4" s="131"/>
      <c r="AP4" s="59">
        <v>58</v>
      </c>
      <c r="AQ4" s="59"/>
      <c r="AR4" s="127">
        <v>90</v>
      </c>
      <c r="AS4" s="229">
        <f aca="true" t="shared" si="5" ref="AS4:AS23">SUM(AN4:AR4)</f>
        <v>148</v>
      </c>
      <c r="AT4" s="129">
        <v>124</v>
      </c>
      <c r="AU4" s="111">
        <v>85</v>
      </c>
      <c r="AV4" s="111"/>
      <c r="AW4" s="117">
        <v>216</v>
      </c>
      <c r="AX4" s="135"/>
      <c r="AY4" s="134">
        <f aca="true" t="shared" si="6" ref="AY4:AY11">SUM(AT4:AX4)</f>
        <v>425</v>
      </c>
      <c r="AZ4" s="136"/>
      <c r="BA4" s="109">
        <v>18</v>
      </c>
      <c r="BB4" s="109">
        <v>106</v>
      </c>
      <c r="BC4" s="109">
        <v>40</v>
      </c>
      <c r="BD4" s="137">
        <v>154</v>
      </c>
      <c r="BE4" s="134">
        <f aca="true" t="shared" si="7" ref="BE4:BE23">SUM(AZ4:BD4)</f>
        <v>318</v>
      </c>
      <c r="BF4" s="256">
        <f aca="true" t="shared" si="8" ref="BF4:BF24">SUM(I4+O4+U4+AA4+AG4+AM4+AS4+AY4+BE4)</f>
        <v>1347</v>
      </c>
    </row>
    <row r="5" spans="2:58" ht="12.75">
      <c r="B5" s="257">
        <v>9</v>
      </c>
      <c r="C5" s="110" t="s">
        <v>13</v>
      </c>
      <c r="D5" s="132">
        <v>114</v>
      </c>
      <c r="E5" s="116"/>
      <c r="F5" s="116">
        <v>15</v>
      </c>
      <c r="G5" s="116">
        <v>32</v>
      </c>
      <c r="H5" s="298"/>
      <c r="I5" s="226">
        <f>SUM(D5:G5)</f>
        <v>161</v>
      </c>
      <c r="J5" s="230">
        <v>144</v>
      </c>
      <c r="K5" s="129"/>
      <c r="L5" s="111">
        <v>12</v>
      </c>
      <c r="M5" s="111">
        <v>20</v>
      </c>
      <c r="N5" s="126">
        <v>18</v>
      </c>
      <c r="O5" s="134">
        <f t="shared" si="0"/>
        <v>194</v>
      </c>
      <c r="P5" s="129"/>
      <c r="Q5" s="111"/>
      <c r="R5" s="111">
        <v>22</v>
      </c>
      <c r="S5" s="111">
        <v>64</v>
      </c>
      <c r="T5" s="126"/>
      <c r="U5" s="134">
        <f t="shared" si="1"/>
        <v>86</v>
      </c>
      <c r="V5" s="129"/>
      <c r="W5" s="111">
        <v>10</v>
      </c>
      <c r="X5" s="111">
        <v>32</v>
      </c>
      <c r="Y5" s="117">
        <v>124</v>
      </c>
      <c r="Z5" s="138"/>
      <c r="AA5" s="134">
        <f t="shared" si="2"/>
        <v>166</v>
      </c>
      <c r="AB5" s="230"/>
      <c r="AC5" s="117"/>
      <c r="AD5" s="117">
        <v>6</v>
      </c>
      <c r="AE5" s="117">
        <v>44</v>
      </c>
      <c r="AF5" s="138"/>
      <c r="AG5" s="134">
        <f t="shared" si="3"/>
        <v>50</v>
      </c>
      <c r="AH5" s="230"/>
      <c r="AI5" s="117">
        <v>32</v>
      </c>
      <c r="AJ5" s="117">
        <v>2</v>
      </c>
      <c r="AK5" s="117">
        <v>112</v>
      </c>
      <c r="AL5" s="138">
        <v>30</v>
      </c>
      <c r="AM5" s="134">
        <f t="shared" si="4"/>
        <v>176</v>
      </c>
      <c r="AN5" s="131"/>
      <c r="AO5" s="131"/>
      <c r="AP5" s="59"/>
      <c r="AQ5" s="59"/>
      <c r="AR5" s="127"/>
      <c r="AS5" s="229">
        <f t="shared" si="5"/>
        <v>0</v>
      </c>
      <c r="AT5" s="129"/>
      <c r="AU5" s="111"/>
      <c r="AV5" s="111"/>
      <c r="AW5" s="111"/>
      <c r="AX5" s="126"/>
      <c r="AY5" s="134">
        <f t="shared" si="6"/>
        <v>0</v>
      </c>
      <c r="AZ5" s="136"/>
      <c r="BA5" s="109"/>
      <c r="BB5" s="109"/>
      <c r="BC5" s="109"/>
      <c r="BD5" s="137"/>
      <c r="BE5" s="134">
        <f t="shared" si="7"/>
        <v>0</v>
      </c>
      <c r="BF5" s="256">
        <f t="shared" si="8"/>
        <v>833</v>
      </c>
    </row>
    <row r="6" spans="2:58" ht="12.75">
      <c r="B6" s="39">
        <v>103</v>
      </c>
      <c r="C6" s="110" t="s">
        <v>62</v>
      </c>
      <c r="D6" s="132"/>
      <c r="E6" s="116"/>
      <c r="F6" s="116"/>
      <c r="G6" s="116"/>
      <c r="H6" s="298"/>
      <c r="I6" s="226">
        <f>SUM(D6:G6)</f>
        <v>0</v>
      </c>
      <c r="J6" s="227"/>
      <c r="K6" s="129"/>
      <c r="L6" s="111"/>
      <c r="M6" s="111"/>
      <c r="N6" s="126"/>
      <c r="O6" s="134">
        <f t="shared" si="0"/>
        <v>0</v>
      </c>
      <c r="P6" s="129"/>
      <c r="Q6" s="111"/>
      <c r="R6" s="111"/>
      <c r="S6" s="111"/>
      <c r="T6" s="126"/>
      <c r="U6" s="134">
        <f t="shared" si="1"/>
        <v>0</v>
      </c>
      <c r="V6" s="129"/>
      <c r="W6" s="117"/>
      <c r="X6" s="58"/>
      <c r="Y6" s="109"/>
      <c r="Z6" s="137"/>
      <c r="AA6" s="134">
        <f t="shared" si="2"/>
        <v>0</v>
      </c>
      <c r="AB6" s="230"/>
      <c r="AC6" s="117"/>
      <c r="AD6" s="117"/>
      <c r="AE6" s="117"/>
      <c r="AF6" s="138"/>
      <c r="AG6" s="134">
        <f t="shared" si="3"/>
        <v>0</v>
      </c>
      <c r="AH6" s="230"/>
      <c r="AI6" s="117"/>
      <c r="AJ6" s="117"/>
      <c r="AK6" s="117"/>
      <c r="AL6" s="138"/>
      <c r="AM6" s="134">
        <f t="shared" si="4"/>
        <v>0</v>
      </c>
      <c r="AN6" s="131">
        <v>140</v>
      </c>
      <c r="AO6" s="131"/>
      <c r="AP6" s="59">
        <v>44</v>
      </c>
      <c r="AQ6" s="59"/>
      <c r="AR6" s="127">
        <v>123</v>
      </c>
      <c r="AS6" s="229">
        <f t="shared" si="5"/>
        <v>307</v>
      </c>
      <c r="AT6" s="129"/>
      <c r="AU6" s="111"/>
      <c r="AV6" s="111"/>
      <c r="AW6" s="111"/>
      <c r="AX6" s="126"/>
      <c r="AY6" s="134">
        <f t="shared" si="6"/>
        <v>0</v>
      </c>
      <c r="AZ6" s="213">
        <v>79</v>
      </c>
      <c r="BA6" s="214"/>
      <c r="BB6" s="214">
        <v>79</v>
      </c>
      <c r="BC6" s="214"/>
      <c r="BD6" s="137">
        <v>134</v>
      </c>
      <c r="BE6" s="134">
        <f t="shared" si="7"/>
        <v>292</v>
      </c>
      <c r="BF6" s="256">
        <f t="shared" si="8"/>
        <v>599</v>
      </c>
    </row>
    <row r="7" spans="2:58" ht="12.75">
      <c r="B7" s="39">
        <v>57</v>
      </c>
      <c r="C7" s="110" t="s">
        <v>94</v>
      </c>
      <c r="D7" s="132"/>
      <c r="E7" s="116"/>
      <c r="F7" s="116"/>
      <c r="G7" s="116"/>
      <c r="H7" s="298"/>
      <c r="I7" s="226">
        <f>SUM(D7:G7)</f>
        <v>0</v>
      </c>
      <c r="J7" s="227"/>
      <c r="K7" s="129"/>
      <c r="L7" s="111"/>
      <c r="M7" s="111"/>
      <c r="N7" s="126"/>
      <c r="O7" s="134">
        <f t="shared" si="0"/>
        <v>0</v>
      </c>
      <c r="P7" s="129"/>
      <c r="Q7" s="111"/>
      <c r="R7" s="111"/>
      <c r="S7" s="111"/>
      <c r="T7" s="126"/>
      <c r="U7" s="134">
        <f t="shared" si="1"/>
        <v>0</v>
      </c>
      <c r="V7" s="130"/>
      <c r="W7" s="58"/>
      <c r="X7" s="58"/>
      <c r="Y7" s="58"/>
      <c r="Z7" s="135"/>
      <c r="AA7" s="134">
        <f t="shared" si="2"/>
        <v>0</v>
      </c>
      <c r="AB7" s="230"/>
      <c r="AC7" s="117"/>
      <c r="AD7" s="117"/>
      <c r="AE7" s="117"/>
      <c r="AF7" s="138"/>
      <c r="AG7" s="134">
        <f t="shared" si="3"/>
        <v>0</v>
      </c>
      <c r="AH7" s="230"/>
      <c r="AI7" s="117"/>
      <c r="AJ7" s="117"/>
      <c r="AK7" s="117"/>
      <c r="AL7" s="138"/>
      <c r="AM7" s="134">
        <f t="shared" si="4"/>
        <v>0</v>
      </c>
      <c r="AN7" s="131"/>
      <c r="AO7" s="131">
        <v>45</v>
      </c>
      <c r="AP7" s="59"/>
      <c r="AQ7" s="59">
        <v>84</v>
      </c>
      <c r="AR7" s="127"/>
      <c r="AS7" s="229">
        <f t="shared" si="5"/>
        <v>129</v>
      </c>
      <c r="AT7" s="129"/>
      <c r="AU7" s="111"/>
      <c r="AV7" s="111">
        <v>140</v>
      </c>
      <c r="AW7" s="111">
        <v>60</v>
      </c>
      <c r="AX7" s="126">
        <v>161</v>
      </c>
      <c r="AY7" s="134">
        <f t="shared" si="6"/>
        <v>361</v>
      </c>
      <c r="AZ7" s="213"/>
      <c r="BA7" s="214">
        <v>54</v>
      </c>
      <c r="BB7" s="214"/>
      <c r="BC7" s="24">
        <v>32</v>
      </c>
      <c r="BD7" s="137"/>
      <c r="BE7" s="134">
        <f t="shared" si="7"/>
        <v>86</v>
      </c>
      <c r="BF7" s="256">
        <f t="shared" si="8"/>
        <v>576</v>
      </c>
    </row>
    <row r="8" spans="2:58" ht="12.75">
      <c r="B8" s="39">
        <v>12</v>
      </c>
      <c r="C8" s="110" t="s">
        <v>152</v>
      </c>
      <c r="D8" s="132"/>
      <c r="E8" s="116">
        <v>20</v>
      </c>
      <c r="F8" s="116">
        <v>18</v>
      </c>
      <c r="G8" s="116">
        <v>43</v>
      </c>
      <c r="H8" s="298">
        <v>3</v>
      </c>
      <c r="I8" s="226">
        <f>SUM(D8:H8)</f>
        <v>84</v>
      </c>
      <c r="J8" s="227"/>
      <c r="K8" s="129">
        <v>23</v>
      </c>
      <c r="L8" s="111">
        <v>6</v>
      </c>
      <c r="M8" s="225">
        <v>70</v>
      </c>
      <c r="N8" s="125">
        <v>60</v>
      </c>
      <c r="O8" s="134">
        <f t="shared" si="0"/>
        <v>159</v>
      </c>
      <c r="P8" s="129">
        <v>8</v>
      </c>
      <c r="Q8" s="111"/>
      <c r="R8" s="111"/>
      <c r="S8" s="225"/>
      <c r="T8" s="125"/>
      <c r="U8" s="134">
        <f t="shared" si="1"/>
        <v>8</v>
      </c>
      <c r="V8" s="129">
        <v>84</v>
      </c>
      <c r="W8" s="111"/>
      <c r="X8" s="111">
        <v>98</v>
      </c>
      <c r="Y8" s="225"/>
      <c r="Z8" s="125" t="s">
        <v>111</v>
      </c>
      <c r="AA8" s="134">
        <f t="shared" si="2"/>
        <v>182</v>
      </c>
      <c r="AB8" s="230">
        <v>48</v>
      </c>
      <c r="AC8" s="117"/>
      <c r="AD8" s="117"/>
      <c r="AE8" s="117"/>
      <c r="AF8" s="138"/>
      <c r="AG8" s="134">
        <f t="shared" si="3"/>
        <v>48</v>
      </c>
      <c r="AH8" s="230">
        <v>3</v>
      </c>
      <c r="AI8" s="117"/>
      <c r="AJ8" s="117">
        <v>44</v>
      </c>
      <c r="AK8" s="117"/>
      <c r="AL8" s="138">
        <v>3</v>
      </c>
      <c r="AM8" s="134">
        <f t="shared" si="4"/>
        <v>50</v>
      </c>
      <c r="AN8" s="131"/>
      <c r="AO8" s="131"/>
      <c r="AP8" s="59"/>
      <c r="AQ8" s="59"/>
      <c r="AR8" s="127"/>
      <c r="AS8" s="229">
        <f t="shared" si="5"/>
        <v>0</v>
      </c>
      <c r="AT8" s="129"/>
      <c r="AU8" s="111"/>
      <c r="AV8" s="111"/>
      <c r="AW8" s="58"/>
      <c r="AX8" s="138"/>
      <c r="AY8" s="134">
        <f t="shared" si="6"/>
        <v>0</v>
      </c>
      <c r="AZ8" s="213"/>
      <c r="BA8" s="214"/>
      <c r="BB8" s="214"/>
      <c r="BC8" s="214"/>
      <c r="BD8" s="137"/>
      <c r="BE8" s="134">
        <f t="shared" si="7"/>
        <v>0</v>
      </c>
      <c r="BF8" s="256">
        <f t="shared" si="8"/>
        <v>531</v>
      </c>
    </row>
    <row r="9" spans="2:58" ht="12.75">
      <c r="B9" s="39">
        <v>30</v>
      </c>
      <c r="C9" s="110" t="s">
        <v>58</v>
      </c>
      <c r="D9" s="132"/>
      <c r="E9" s="116"/>
      <c r="F9" s="116"/>
      <c r="G9" s="116"/>
      <c r="H9" s="298"/>
      <c r="I9" s="226">
        <f aca="true" t="shared" si="9" ref="I9:I23">SUM(D9:G9)</f>
        <v>0</v>
      </c>
      <c r="J9" s="227"/>
      <c r="K9" s="129"/>
      <c r="L9" s="111"/>
      <c r="M9" s="225"/>
      <c r="N9" s="125"/>
      <c r="O9" s="134">
        <f t="shared" si="0"/>
        <v>0</v>
      </c>
      <c r="P9" s="129"/>
      <c r="Q9" s="111"/>
      <c r="R9" s="111"/>
      <c r="S9" s="225"/>
      <c r="T9" s="125"/>
      <c r="U9" s="134">
        <f t="shared" si="1"/>
        <v>0</v>
      </c>
      <c r="V9" s="129"/>
      <c r="W9" s="111"/>
      <c r="X9" s="111"/>
      <c r="Y9" s="225"/>
      <c r="Z9" s="125"/>
      <c r="AA9" s="134">
        <f t="shared" si="2"/>
        <v>0</v>
      </c>
      <c r="AB9" s="130"/>
      <c r="AC9" s="58"/>
      <c r="AD9" s="58"/>
      <c r="AE9" s="58"/>
      <c r="AF9" s="135"/>
      <c r="AG9" s="134">
        <f t="shared" si="3"/>
        <v>0</v>
      </c>
      <c r="AH9" s="230"/>
      <c r="AI9" s="117"/>
      <c r="AJ9" s="117"/>
      <c r="AK9" s="117"/>
      <c r="AL9" s="138"/>
      <c r="AM9" s="134">
        <f t="shared" si="4"/>
        <v>0</v>
      </c>
      <c r="AN9" s="131"/>
      <c r="AO9" s="131"/>
      <c r="AP9" s="59">
        <v>88</v>
      </c>
      <c r="AQ9" s="59">
        <v>36</v>
      </c>
      <c r="AR9" s="127"/>
      <c r="AS9" s="229">
        <f t="shared" si="5"/>
        <v>124</v>
      </c>
      <c r="AT9" s="129"/>
      <c r="AU9" s="111"/>
      <c r="AV9" s="111">
        <v>122</v>
      </c>
      <c r="AW9" s="58"/>
      <c r="AX9" s="138">
        <v>79</v>
      </c>
      <c r="AY9" s="134">
        <f t="shared" si="6"/>
        <v>201</v>
      </c>
      <c r="AZ9" s="213"/>
      <c r="BA9" s="214">
        <v>22</v>
      </c>
      <c r="BB9" s="214">
        <v>61</v>
      </c>
      <c r="BC9" s="214"/>
      <c r="BD9" s="137"/>
      <c r="BE9" s="134">
        <f t="shared" si="7"/>
        <v>83</v>
      </c>
      <c r="BF9" s="256">
        <f t="shared" si="8"/>
        <v>408</v>
      </c>
    </row>
    <row r="10" spans="2:58" ht="12.75">
      <c r="B10" s="39">
        <v>24</v>
      </c>
      <c r="C10" s="110" t="s">
        <v>18</v>
      </c>
      <c r="D10" s="132"/>
      <c r="E10" s="116"/>
      <c r="F10" s="116"/>
      <c r="G10" s="116"/>
      <c r="H10" s="298"/>
      <c r="I10" s="226">
        <f t="shared" si="9"/>
        <v>0</v>
      </c>
      <c r="J10" s="227"/>
      <c r="K10" s="129"/>
      <c r="L10" s="111"/>
      <c r="M10" s="225"/>
      <c r="N10" s="125"/>
      <c r="O10" s="134">
        <f t="shared" si="0"/>
        <v>0</v>
      </c>
      <c r="P10" s="129"/>
      <c r="Q10" s="111"/>
      <c r="R10" s="111"/>
      <c r="S10" s="225"/>
      <c r="T10" s="125"/>
      <c r="U10" s="134">
        <f t="shared" si="1"/>
        <v>0</v>
      </c>
      <c r="V10" s="129"/>
      <c r="W10" s="111"/>
      <c r="X10" s="111"/>
      <c r="Y10" s="225"/>
      <c r="Z10" s="125"/>
      <c r="AA10" s="134">
        <f t="shared" si="2"/>
        <v>0</v>
      </c>
      <c r="AB10" s="230"/>
      <c r="AC10" s="117"/>
      <c r="AD10" s="117"/>
      <c r="AE10" s="117"/>
      <c r="AF10" s="138"/>
      <c r="AG10" s="134">
        <f t="shared" si="3"/>
        <v>0</v>
      </c>
      <c r="AH10" s="230"/>
      <c r="AI10" s="117"/>
      <c r="AJ10" s="117"/>
      <c r="AK10" s="117"/>
      <c r="AL10" s="138"/>
      <c r="AM10" s="134">
        <f t="shared" si="4"/>
        <v>0</v>
      </c>
      <c r="AN10" s="131"/>
      <c r="AO10" s="131">
        <v>36</v>
      </c>
      <c r="AP10" s="59">
        <v>14</v>
      </c>
      <c r="AQ10" s="59">
        <v>30</v>
      </c>
      <c r="AR10" s="127"/>
      <c r="AS10" s="229">
        <f t="shared" si="5"/>
        <v>80</v>
      </c>
      <c r="AT10" s="129">
        <v>40</v>
      </c>
      <c r="AU10" s="111">
        <v>106</v>
      </c>
      <c r="AV10" s="111"/>
      <c r="AW10" s="109"/>
      <c r="AX10" s="138">
        <v>92</v>
      </c>
      <c r="AY10" s="134">
        <f t="shared" si="6"/>
        <v>238</v>
      </c>
      <c r="AZ10" s="213"/>
      <c r="BA10" s="214">
        <v>24</v>
      </c>
      <c r="BB10" s="214"/>
      <c r="BC10" s="214"/>
      <c r="BD10" s="137">
        <v>30</v>
      </c>
      <c r="BE10" s="134">
        <f t="shared" si="7"/>
        <v>54</v>
      </c>
      <c r="BF10" s="256">
        <f t="shared" si="8"/>
        <v>372</v>
      </c>
    </row>
    <row r="11" spans="2:58" ht="12.75">
      <c r="B11" s="39">
        <v>185</v>
      </c>
      <c r="C11" s="110" t="s">
        <v>122</v>
      </c>
      <c r="D11" s="132"/>
      <c r="E11" s="116"/>
      <c r="F11" s="116"/>
      <c r="G11" s="116"/>
      <c r="H11" s="298"/>
      <c r="I11" s="226">
        <f t="shared" si="9"/>
        <v>0</v>
      </c>
      <c r="J11" s="227"/>
      <c r="K11" s="129"/>
      <c r="L11" s="111"/>
      <c r="M11" s="225"/>
      <c r="N11" s="125"/>
      <c r="O11" s="134">
        <f t="shared" si="0"/>
        <v>0</v>
      </c>
      <c r="P11" s="129"/>
      <c r="Q11" s="111"/>
      <c r="R11" s="111"/>
      <c r="S11" s="225"/>
      <c r="T11" s="125"/>
      <c r="U11" s="134">
        <f t="shared" si="1"/>
        <v>0</v>
      </c>
      <c r="V11" s="129"/>
      <c r="W11" s="111"/>
      <c r="X11" s="111"/>
      <c r="Y11" s="225"/>
      <c r="Z11" s="125"/>
      <c r="AA11" s="134">
        <f t="shared" si="2"/>
        <v>0</v>
      </c>
      <c r="AB11" s="230"/>
      <c r="AC11" s="117"/>
      <c r="AD11" s="117"/>
      <c r="AE11" s="117"/>
      <c r="AF11" s="138"/>
      <c r="AG11" s="134">
        <f t="shared" si="3"/>
        <v>0</v>
      </c>
      <c r="AH11" s="230"/>
      <c r="AI11" s="117"/>
      <c r="AJ11" s="117"/>
      <c r="AK11" s="117"/>
      <c r="AL11" s="138"/>
      <c r="AM11" s="134">
        <f t="shared" si="4"/>
        <v>0</v>
      </c>
      <c r="AN11" s="131"/>
      <c r="AO11" s="131"/>
      <c r="AP11" s="59"/>
      <c r="AQ11" s="59"/>
      <c r="AR11" s="127"/>
      <c r="AS11" s="229">
        <f t="shared" si="5"/>
        <v>0</v>
      </c>
      <c r="AT11" s="129"/>
      <c r="AU11" s="111"/>
      <c r="AV11" s="111"/>
      <c r="AW11" s="58"/>
      <c r="AX11" s="138">
        <v>79</v>
      </c>
      <c r="AY11" s="134">
        <f t="shared" si="6"/>
        <v>79</v>
      </c>
      <c r="AZ11" s="213"/>
      <c r="BA11" s="214">
        <v>22</v>
      </c>
      <c r="BB11" s="214"/>
      <c r="BC11" s="214">
        <v>92</v>
      </c>
      <c r="BD11" s="137"/>
      <c r="BE11" s="134">
        <f t="shared" si="7"/>
        <v>114</v>
      </c>
      <c r="BF11" s="256">
        <f t="shared" si="8"/>
        <v>193</v>
      </c>
    </row>
    <row r="12" spans="2:58" ht="12.75">
      <c r="B12" s="39">
        <v>60</v>
      </c>
      <c r="C12" s="110" t="s">
        <v>32</v>
      </c>
      <c r="D12" s="132"/>
      <c r="E12" s="116"/>
      <c r="F12" s="116"/>
      <c r="G12" s="116"/>
      <c r="H12" s="298"/>
      <c r="I12" s="226">
        <f t="shared" si="9"/>
        <v>0</v>
      </c>
      <c r="J12" s="227"/>
      <c r="K12" s="129"/>
      <c r="L12" s="111"/>
      <c r="M12" s="225"/>
      <c r="N12" s="125"/>
      <c r="O12" s="134">
        <f t="shared" si="0"/>
        <v>0</v>
      </c>
      <c r="P12" s="129"/>
      <c r="Q12" s="111"/>
      <c r="R12" s="111"/>
      <c r="S12" s="225"/>
      <c r="T12" s="125"/>
      <c r="U12" s="134">
        <f t="shared" si="1"/>
        <v>0</v>
      </c>
      <c r="V12" s="129"/>
      <c r="W12" s="111"/>
      <c r="X12" s="111"/>
      <c r="Y12" s="225"/>
      <c r="Z12" s="125"/>
      <c r="AA12" s="134">
        <f t="shared" si="2"/>
        <v>0</v>
      </c>
      <c r="AB12" s="230"/>
      <c r="AC12" s="117"/>
      <c r="AD12" s="117"/>
      <c r="AE12" s="117"/>
      <c r="AF12" s="138"/>
      <c r="AG12" s="134">
        <f t="shared" si="3"/>
        <v>0</v>
      </c>
      <c r="AH12" s="230"/>
      <c r="AI12" s="117"/>
      <c r="AJ12" s="117"/>
      <c r="AK12" s="117"/>
      <c r="AL12" s="138"/>
      <c r="AM12" s="134">
        <f t="shared" si="4"/>
        <v>0</v>
      </c>
      <c r="AN12" s="131"/>
      <c r="AO12" s="131"/>
      <c r="AP12" s="59"/>
      <c r="AQ12" s="59"/>
      <c r="AR12" s="127"/>
      <c r="AS12" s="229">
        <f t="shared" si="5"/>
        <v>0</v>
      </c>
      <c r="AU12" s="111"/>
      <c r="AV12" s="129">
        <v>110</v>
      </c>
      <c r="AW12" s="58"/>
      <c r="AX12" s="135">
        <v>49</v>
      </c>
      <c r="AY12" s="134">
        <f>SUM(AU12:AX12)</f>
        <v>159</v>
      </c>
      <c r="AZ12" s="213"/>
      <c r="BA12" s="214">
        <v>10</v>
      </c>
      <c r="BB12" s="214"/>
      <c r="BC12" s="214"/>
      <c r="BD12" s="137"/>
      <c r="BE12" s="134">
        <f t="shared" si="7"/>
        <v>10</v>
      </c>
      <c r="BF12" s="256">
        <f t="shared" si="8"/>
        <v>169</v>
      </c>
    </row>
    <row r="13" spans="2:58" ht="12.75">
      <c r="B13" s="39">
        <v>64</v>
      </c>
      <c r="C13" s="59" t="s">
        <v>33</v>
      </c>
      <c r="D13" s="132"/>
      <c r="E13" s="116"/>
      <c r="F13" s="116"/>
      <c r="G13" s="116"/>
      <c r="H13" s="298"/>
      <c r="I13" s="226">
        <f t="shared" si="9"/>
        <v>0</v>
      </c>
      <c r="J13" s="228"/>
      <c r="K13" s="131"/>
      <c r="L13" s="59"/>
      <c r="M13" s="59"/>
      <c r="N13" s="127"/>
      <c r="O13" s="134">
        <f t="shared" si="0"/>
        <v>0</v>
      </c>
      <c r="P13" s="131"/>
      <c r="Q13" s="59"/>
      <c r="R13" s="59"/>
      <c r="S13" s="59"/>
      <c r="T13" s="127"/>
      <c r="U13" s="134">
        <f t="shared" si="1"/>
        <v>0</v>
      </c>
      <c r="V13" s="131"/>
      <c r="W13" s="59"/>
      <c r="X13" s="59"/>
      <c r="Y13" s="59"/>
      <c r="Z13" s="127"/>
      <c r="AA13" s="134">
        <f t="shared" si="2"/>
        <v>0</v>
      </c>
      <c r="AB13" s="130"/>
      <c r="AC13" s="58"/>
      <c r="AD13" s="58"/>
      <c r="AE13" s="58"/>
      <c r="AF13" s="135"/>
      <c r="AG13" s="134">
        <f t="shared" si="3"/>
        <v>0</v>
      </c>
      <c r="AH13" s="230"/>
      <c r="AI13" s="117"/>
      <c r="AJ13" s="117"/>
      <c r="AK13" s="117"/>
      <c r="AL13" s="138"/>
      <c r="AM13" s="134">
        <f t="shared" si="4"/>
        <v>0</v>
      </c>
      <c r="AN13" s="131"/>
      <c r="AO13" s="131">
        <v>45</v>
      </c>
      <c r="AP13" s="59"/>
      <c r="AQ13" s="59">
        <v>9</v>
      </c>
      <c r="AR13" s="127"/>
      <c r="AS13" s="229">
        <f t="shared" si="5"/>
        <v>54</v>
      </c>
      <c r="AT13" s="131"/>
      <c r="AU13" s="59">
        <v>40</v>
      </c>
      <c r="AV13" s="59"/>
      <c r="AW13" s="59">
        <v>54</v>
      </c>
      <c r="AX13" s="127"/>
      <c r="AY13" s="134">
        <f aca="true" t="shared" si="10" ref="AY13:AY23">SUM(AT13:AX13)</f>
        <v>94</v>
      </c>
      <c r="AZ13" s="131"/>
      <c r="BA13" s="59"/>
      <c r="BB13" s="59"/>
      <c r="BC13" s="214"/>
      <c r="BD13" s="127"/>
      <c r="BE13" s="134">
        <f t="shared" si="7"/>
        <v>0</v>
      </c>
      <c r="BF13" s="256">
        <f t="shared" si="8"/>
        <v>148</v>
      </c>
    </row>
    <row r="14" spans="2:58" ht="12.75">
      <c r="B14" s="278">
        <v>129</v>
      </c>
      <c r="C14" s="279" t="s">
        <v>118</v>
      </c>
      <c r="D14" s="280"/>
      <c r="E14" s="281"/>
      <c r="F14" s="281"/>
      <c r="G14" s="281"/>
      <c r="H14" s="299"/>
      <c r="I14" s="226">
        <f t="shared" si="9"/>
        <v>0</v>
      </c>
      <c r="J14" s="282"/>
      <c r="K14" s="283"/>
      <c r="L14" s="284"/>
      <c r="M14" s="285"/>
      <c r="N14" s="286"/>
      <c r="O14" s="134">
        <f t="shared" si="0"/>
        <v>0</v>
      </c>
      <c r="P14" s="283"/>
      <c r="Q14" s="284"/>
      <c r="R14" s="284">
        <v>46</v>
      </c>
      <c r="S14" s="285"/>
      <c r="T14" s="286"/>
      <c r="U14" s="134">
        <f t="shared" si="1"/>
        <v>46</v>
      </c>
      <c r="V14" s="283"/>
      <c r="W14" s="284"/>
      <c r="X14" s="284"/>
      <c r="Y14" s="285"/>
      <c r="Z14" s="286"/>
      <c r="AA14" s="134">
        <f t="shared" si="2"/>
        <v>0</v>
      </c>
      <c r="AB14" s="287"/>
      <c r="AC14" s="291">
        <v>44</v>
      </c>
      <c r="AD14" s="291">
        <v>54</v>
      </c>
      <c r="AE14" s="288"/>
      <c r="AF14" s="289"/>
      <c r="AG14" s="134">
        <f t="shared" si="3"/>
        <v>98</v>
      </c>
      <c r="AH14" s="290"/>
      <c r="AI14" s="291"/>
      <c r="AJ14" s="291"/>
      <c r="AK14" s="291"/>
      <c r="AL14" s="292"/>
      <c r="AM14" s="134">
        <f t="shared" si="4"/>
        <v>0</v>
      </c>
      <c r="AN14" s="172"/>
      <c r="AO14" s="172"/>
      <c r="AP14" s="293"/>
      <c r="AQ14" s="293"/>
      <c r="AR14" s="294"/>
      <c r="AS14" s="229">
        <f t="shared" si="5"/>
        <v>0</v>
      </c>
      <c r="AT14" s="283"/>
      <c r="AU14" s="284"/>
      <c r="AV14" s="284"/>
      <c r="AW14" s="288"/>
      <c r="AX14" s="292"/>
      <c r="AY14" s="134">
        <f t="shared" si="10"/>
        <v>0</v>
      </c>
      <c r="AZ14" s="295"/>
      <c r="BA14" s="296"/>
      <c r="BB14" s="296"/>
      <c r="BC14" s="296"/>
      <c r="BD14" s="297"/>
      <c r="BE14" s="134">
        <f t="shared" si="7"/>
        <v>0</v>
      </c>
      <c r="BF14" s="256">
        <f t="shared" si="8"/>
        <v>144</v>
      </c>
    </row>
    <row r="15" spans="2:58" ht="12.75">
      <c r="B15" s="278">
        <v>61</v>
      </c>
      <c r="C15" s="279" t="s">
        <v>68</v>
      </c>
      <c r="D15" s="280"/>
      <c r="E15" s="281"/>
      <c r="F15" s="281"/>
      <c r="G15" s="281"/>
      <c r="H15" s="299"/>
      <c r="I15" s="226">
        <f t="shared" si="9"/>
        <v>0</v>
      </c>
      <c r="J15" s="282"/>
      <c r="K15" s="283"/>
      <c r="L15" s="284"/>
      <c r="M15" s="285"/>
      <c r="N15" s="286"/>
      <c r="O15" s="134">
        <f t="shared" si="0"/>
        <v>0</v>
      </c>
      <c r="P15" s="283"/>
      <c r="Q15" s="284">
        <v>68</v>
      </c>
      <c r="R15" s="284"/>
      <c r="S15" s="285">
        <v>28</v>
      </c>
      <c r="T15" s="286" t="s">
        <v>111</v>
      </c>
      <c r="U15" s="134">
        <f t="shared" si="1"/>
        <v>96</v>
      </c>
      <c r="V15" s="283"/>
      <c r="W15" s="284"/>
      <c r="X15" s="284"/>
      <c r="Y15" s="285"/>
      <c r="Z15" s="286"/>
      <c r="AA15" s="134">
        <f t="shared" si="2"/>
        <v>0</v>
      </c>
      <c r="AB15" s="287"/>
      <c r="AC15" s="288"/>
      <c r="AD15" s="288"/>
      <c r="AE15" s="288">
        <v>38</v>
      </c>
      <c r="AF15" s="289"/>
      <c r="AG15" s="134">
        <f t="shared" si="3"/>
        <v>38</v>
      </c>
      <c r="AH15" s="290"/>
      <c r="AI15" s="291"/>
      <c r="AJ15" s="291"/>
      <c r="AK15" s="291"/>
      <c r="AL15" s="292"/>
      <c r="AM15" s="134">
        <f t="shared" si="4"/>
        <v>0</v>
      </c>
      <c r="AN15" s="172"/>
      <c r="AO15" s="172"/>
      <c r="AP15" s="293"/>
      <c r="AQ15" s="293"/>
      <c r="AR15" s="294"/>
      <c r="AS15" s="229">
        <f t="shared" si="5"/>
        <v>0</v>
      </c>
      <c r="AT15" s="283"/>
      <c r="AU15" s="284"/>
      <c r="AV15" s="284"/>
      <c r="AW15" s="288"/>
      <c r="AX15" s="292"/>
      <c r="AY15" s="134">
        <f t="shared" si="10"/>
        <v>0</v>
      </c>
      <c r="AZ15" s="295"/>
      <c r="BA15" s="296"/>
      <c r="BB15" s="296"/>
      <c r="BC15" s="296"/>
      <c r="BD15" s="297"/>
      <c r="BE15" s="134">
        <f t="shared" si="7"/>
        <v>0</v>
      </c>
      <c r="BF15" s="256">
        <f t="shared" si="8"/>
        <v>134</v>
      </c>
    </row>
    <row r="16" spans="2:58" ht="12.75">
      <c r="B16" s="39">
        <v>42</v>
      </c>
      <c r="C16" s="110" t="s">
        <v>23</v>
      </c>
      <c r="D16" s="132"/>
      <c r="E16" s="116">
        <v>10</v>
      </c>
      <c r="F16" s="116"/>
      <c r="G16" s="116"/>
      <c r="H16" s="298"/>
      <c r="I16" s="226">
        <f t="shared" si="9"/>
        <v>10</v>
      </c>
      <c r="J16" s="227"/>
      <c r="K16" s="129">
        <v>10</v>
      </c>
      <c r="L16" s="111"/>
      <c r="M16" s="111" t="s">
        <v>111</v>
      </c>
      <c r="N16" s="126">
        <v>3</v>
      </c>
      <c r="O16" s="134">
        <f t="shared" si="0"/>
        <v>13</v>
      </c>
      <c r="P16" s="129"/>
      <c r="Q16" s="111"/>
      <c r="S16" s="111"/>
      <c r="T16" s="126"/>
      <c r="U16" s="134">
        <f t="shared" si="1"/>
        <v>0</v>
      </c>
      <c r="V16" s="130"/>
      <c r="W16" s="117">
        <v>70</v>
      </c>
      <c r="X16" s="58"/>
      <c r="Y16" s="58"/>
      <c r="Z16" s="135"/>
      <c r="AA16" s="134">
        <f t="shared" si="2"/>
        <v>70</v>
      </c>
      <c r="AB16" s="230"/>
      <c r="AC16" s="117"/>
      <c r="AD16" s="117"/>
      <c r="AE16" s="117"/>
      <c r="AF16" s="138"/>
      <c r="AG16" s="134">
        <f t="shared" si="3"/>
        <v>0</v>
      </c>
      <c r="AH16" s="230"/>
      <c r="AI16" s="117">
        <v>23</v>
      </c>
      <c r="AJ16" s="117"/>
      <c r="AK16" s="117"/>
      <c r="AL16" s="138"/>
      <c r="AM16" s="134">
        <f t="shared" si="4"/>
        <v>23</v>
      </c>
      <c r="AN16" s="131"/>
      <c r="AO16" s="131"/>
      <c r="AP16" s="59"/>
      <c r="AQ16" s="59"/>
      <c r="AR16" s="127"/>
      <c r="AS16" s="229">
        <f t="shared" si="5"/>
        <v>0</v>
      </c>
      <c r="AT16" s="129"/>
      <c r="AU16" s="111"/>
      <c r="AV16" s="111"/>
      <c r="AW16" s="111"/>
      <c r="AX16" s="126"/>
      <c r="AY16" s="134">
        <f t="shared" si="10"/>
        <v>0</v>
      </c>
      <c r="AZ16" s="213"/>
      <c r="BA16" s="214"/>
      <c r="BB16" s="214"/>
      <c r="BC16" s="214"/>
      <c r="BD16" s="137"/>
      <c r="BE16" s="134">
        <f t="shared" si="7"/>
        <v>0</v>
      </c>
      <c r="BF16" s="256">
        <f t="shared" si="8"/>
        <v>116</v>
      </c>
    </row>
    <row r="17" spans="2:58" ht="12.75">
      <c r="B17" s="39">
        <v>1</v>
      </c>
      <c r="C17" s="110" t="s">
        <v>10</v>
      </c>
      <c r="D17" s="132"/>
      <c r="E17" s="116"/>
      <c r="F17" s="116"/>
      <c r="G17" s="116"/>
      <c r="H17" s="298"/>
      <c r="I17" s="226">
        <f t="shared" si="9"/>
        <v>0</v>
      </c>
      <c r="J17" s="227"/>
      <c r="K17" s="129"/>
      <c r="L17" s="111"/>
      <c r="M17" s="225"/>
      <c r="N17" s="125"/>
      <c r="O17" s="134">
        <f t="shared" si="0"/>
        <v>0</v>
      </c>
      <c r="P17" s="129"/>
      <c r="Q17" s="111"/>
      <c r="R17" s="111"/>
      <c r="S17" s="225"/>
      <c r="T17" s="125"/>
      <c r="U17" s="134">
        <f t="shared" si="1"/>
        <v>0</v>
      </c>
      <c r="V17" s="129"/>
      <c r="W17" s="111"/>
      <c r="X17" s="111"/>
      <c r="Y17" s="225"/>
      <c r="Z17" s="125"/>
      <c r="AA17" s="134">
        <f t="shared" si="2"/>
        <v>0</v>
      </c>
      <c r="AB17" s="230"/>
      <c r="AC17" s="117"/>
      <c r="AD17" s="117"/>
      <c r="AE17" s="117"/>
      <c r="AF17" s="138"/>
      <c r="AG17" s="134">
        <f t="shared" si="3"/>
        <v>0</v>
      </c>
      <c r="AH17" s="230"/>
      <c r="AI17" s="117"/>
      <c r="AJ17" s="117"/>
      <c r="AK17" s="117"/>
      <c r="AL17" s="138"/>
      <c r="AM17" s="134">
        <f t="shared" si="4"/>
        <v>0</v>
      </c>
      <c r="AN17" s="131">
        <v>26</v>
      </c>
      <c r="AO17" s="131"/>
      <c r="AP17" s="59"/>
      <c r="AQ17" s="59"/>
      <c r="AR17" s="127"/>
      <c r="AS17" s="229">
        <f t="shared" si="5"/>
        <v>26</v>
      </c>
      <c r="AT17" s="129"/>
      <c r="AU17" s="111"/>
      <c r="AV17" s="111"/>
      <c r="AW17" s="58"/>
      <c r="AX17" s="138"/>
      <c r="AY17" s="134">
        <f t="shared" si="10"/>
        <v>0</v>
      </c>
      <c r="AZ17" s="213">
        <v>88</v>
      </c>
      <c r="BA17" s="214"/>
      <c r="BB17" s="109"/>
      <c r="BC17" s="109"/>
      <c r="BD17" s="137"/>
      <c r="BE17" s="134">
        <f t="shared" si="7"/>
        <v>88</v>
      </c>
      <c r="BF17" s="256">
        <f t="shared" si="8"/>
        <v>114</v>
      </c>
    </row>
    <row r="18" spans="2:58" ht="12.75">
      <c r="B18" s="39">
        <v>116</v>
      </c>
      <c r="C18" s="110" t="s">
        <v>38</v>
      </c>
      <c r="D18" s="132"/>
      <c r="E18" s="116"/>
      <c r="F18" s="116"/>
      <c r="G18" s="116"/>
      <c r="H18" s="298"/>
      <c r="I18" s="226">
        <f t="shared" si="9"/>
        <v>0</v>
      </c>
      <c r="J18" s="227"/>
      <c r="K18" s="129"/>
      <c r="L18" s="111"/>
      <c r="M18" s="111"/>
      <c r="N18" s="126"/>
      <c r="O18" s="134">
        <f t="shared" si="0"/>
        <v>0</v>
      </c>
      <c r="P18" s="129"/>
      <c r="Q18" s="111"/>
      <c r="R18" s="111"/>
      <c r="S18" s="111"/>
      <c r="T18" s="126"/>
      <c r="U18" s="134">
        <f t="shared" si="1"/>
        <v>0</v>
      </c>
      <c r="V18" s="130"/>
      <c r="W18" s="58"/>
      <c r="X18" s="58"/>
      <c r="Y18" s="58"/>
      <c r="Z18" s="135"/>
      <c r="AA18" s="134">
        <f t="shared" si="2"/>
        <v>0</v>
      </c>
      <c r="AB18" s="230"/>
      <c r="AC18" s="117"/>
      <c r="AD18" s="117"/>
      <c r="AE18" s="117"/>
      <c r="AF18" s="138"/>
      <c r="AG18" s="134">
        <f t="shared" si="3"/>
        <v>0</v>
      </c>
      <c r="AH18" s="230"/>
      <c r="AI18" s="117"/>
      <c r="AJ18" s="117"/>
      <c r="AK18" s="117"/>
      <c r="AL18" s="138"/>
      <c r="AM18" s="134">
        <f t="shared" si="4"/>
        <v>0</v>
      </c>
      <c r="AN18" s="131" t="s">
        <v>173</v>
      </c>
      <c r="AO18" s="131">
        <v>48</v>
      </c>
      <c r="AP18" s="59"/>
      <c r="AQ18" s="59"/>
      <c r="AR18" s="127"/>
      <c r="AS18" s="229">
        <f t="shared" si="5"/>
        <v>48</v>
      </c>
      <c r="AT18" s="129"/>
      <c r="AU18" s="111"/>
      <c r="AV18" s="111"/>
      <c r="AW18" s="111"/>
      <c r="AX18" s="126"/>
      <c r="AY18" s="134">
        <f t="shared" si="10"/>
        <v>0</v>
      </c>
      <c r="AZ18" s="136"/>
      <c r="BA18" s="109">
        <v>18</v>
      </c>
      <c r="BB18" s="109"/>
      <c r="BC18" s="109">
        <v>37</v>
      </c>
      <c r="BD18" s="137"/>
      <c r="BE18" s="134">
        <f t="shared" si="7"/>
        <v>55</v>
      </c>
      <c r="BF18" s="256">
        <f t="shared" si="8"/>
        <v>103</v>
      </c>
    </row>
    <row r="19" spans="2:58" ht="12.75">
      <c r="B19" s="39">
        <v>39</v>
      </c>
      <c r="C19" s="110" t="s">
        <v>22</v>
      </c>
      <c r="D19" s="132"/>
      <c r="E19" s="116"/>
      <c r="F19" s="116"/>
      <c r="G19" s="116"/>
      <c r="H19" s="298"/>
      <c r="I19" s="226">
        <f t="shared" si="9"/>
        <v>0</v>
      </c>
      <c r="J19" s="227"/>
      <c r="K19" s="129"/>
      <c r="L19" s="111"/>
      <c r="M19" s="225"/>
      <c r="N19" s="125"/>
      <c r="O19" s="134">
        <f t="shared" si="0"/>
        <v>0</v>
      </c>
      <c r="P19" s="129"/>
      <c r="Q19" s="111"/>
      <c r="R19" s="111"/>
      <c r="S19" s="225"/>
      <c r="T19" s="125"/>
      <c r="U19" s="134">
        <f t="shared" si="1"/>
        <v>0</v>
      </c>
      <c r="V19" s="129"/>
      <c r="W19" s="111"/>
      <c r="X19" s="111"/>
      <c r="Y19" s="225"/>
      <c r="Z19" s="125"/>
      <c r="AA19" s="134">
        <f t="shared" si="2"/>
        <v>0</v>
      </c>
      <c r="AB19" s="130"/>
      <c r="AC19" s="58"/>
      <c r="AD19" s="58"/>
      <c r="AE19" s="58"/>
      <c r="AF19" s="135"/>
      <c r="AG19" s="134">
        <f t="shared" si="3"/>
        <v>0</v>
      </c>
      <c r="AH19" s="230"/>
      <c r="AI19" s="117"/>
      <c r="AJ19" s="117"/>
      <c r="AK19" s="117"/>
      <c r="AL19" s="138"/>
      <c r="AM19" s="134">
        <f t="shared" si="4"/>
        <v>0</v>
      </c>
      <c r="AN19" s="131">
        <v>14</v>
      </c>
      <c r="AO19" s="131"/>
      <c r="AP19" s="59"/>
      <c r="AQ19" s="59"/>
      <c r="AR19" s="127"/>
      <c r="AS19" s="229">
        <f t="shared" si="5"/>
        <v>14</v>
      </c>
      <c r="AT19" s="129"/>
      <c r="AU19" s="111"/>
      <c r="AV19" s="111"/>
      <c r="AW19" s="58"/>
      <c r="AX19" s="138"/>
      <c r="AY19" s="134">
        <f t="shared" si="10"/>
        <v>0</v>
      </c>
      <c r="AZ19" s="213">
        <v>76</v>
      </c>
      <c r="BA19" s="214"/>
      <c r="BB19" s="214"/>
      <c r="BC19" s="214"/>
      <c r="BD19" s="137"/>
      <c r="BE19" s="134">
        <f t="shared" si="7"/>
        <v>76</v>
      </c>
      <c r="BF19" s="256">
        <f t="shared" si="8"/>
        <v>90</v>
      </c>
    </row>
    <row r="20" spans="2:58" ht="12.75">
      <c r="B20" s="278">
        <v>23</v>
      </c>
      <c r="C20" s="279" t="s">
        <v>169</v>
      </c>
      <c r="D20" s="280"/>
      <c r="E20" s="281"/>
      <c r="F20" s="281"/>
      <c r="G20" s="281"/>
      <c r="H20" s="299"/>
      <c r="I20" s="226">
        <f t="shared" si="9"/>
        <v>0</v>
      </c>
      <c r="J20" s="282"/>
      <c r="K20" s="283"/>
      <c r="L20" s="284"/>
      <c r="M20" s="285"/>
      <c r="N20" s="286"/>
      <c r="O20" s="134">
        <f t="shared" si="0"/>
        <v>0</v>
      </c>
      <c r="P20" s="283"/>
      <c r="Q20" s="284">
        <v>20</v>
      </c>
      <c r="R20" s="284"/>
      <c r="S20" s="285"/>
      <c r="T20" s="286"/>
      <c r="U20" s="134">
        <f t="shared" si="1"/>
        <v>20</v>
      </c>
      <c r="V20" s="283"/>
      <c r="W20" s="284"/>
      <c r="X20" s="284"/>
      <c r="Y20" s="285"/>
      <c r="Z20" s="286"/>
      <c r="AA20" s="134">
        <f t="shared" si="2"/>
        <v>0</v>
      </c>
      <c r="AB20" s="287"/>
      <c r="AC20" s="291">
        <v>20</v>
      </c>
      <c r="AD20" s="291"/>
      <c r="AE20" s="288"/>
      <c r="AF20" s="289"/>
      <c r="AG20" s="134">
        <f t="shared" si="3"/>
        <v>20</v>
      </c>
      <c r="AH20" s="290"/>
      <c r="AI20" s="291"/>
      <c r="AJ20" s="291"/>
      <c r="AK20" s="291"/>
      <c r="AL20" s="292"/>
      <c r="AM20" s="134">
        <f t="shared" si="4"/>
        <v>0</v>
      </c>
      <c r="AN20" s="172"/>
      <c r="AO20" s="172"/>
      <c r="AP20" s="293"/>
      <c r="AQ20" s="293"/>
      <c r="AR20" s="294"/>
      <c r="AS20" s="229">
        <f t="shared" si="5"/>
        <v>0</v>
      </c>
      <c r="AT20" s="283"/>
      <c r="AU20" s="284"/>
      <c r="AV20" s="284"/>
      <c r="AW20" s="288"/>
      <c r="AX20" s="292"/>
      <c r="AY20" s="134">
        <f t="shared" si="10"/>
        <v>0</v>
      </c>
      <c r="AZ20" s="295"/>
      <c r="BA20" s="296"/>
      <c r="BB20" s="296"/>
      <c r="BC20" s="296"/>
      <c r="BD20" s="297"/>
      <c r="BE20" s="134">
        <f t="shared" si="7"/>
        <v>0</v>
      </c>
      <c r="BF20" s="256">
        <f t="shared" si="8"/>
        <v>40</v>
      </c>
    </row>
    <row r="21" spans="2:58" ht="12.75">
      <c r="B21" s="39">
        <v>52</v>
      </c>
      <c r="C21" s="110" t="s">
        <v>30</v>
      </c>
      <c r="D21" s="132"/>
      <c r="E21" s="116"/>
      <c r="F21" s="116"/>
      <c r="G21" s="116"/>
      <c r="H21" s="298"/>
      <c r="I21" s="226">
        <f t="shared" si="9"/>
        <v>0</v>
      </c>
      <c r="J21" s="227"/>
      <c r="K21" s="129"/>
      <c r="L21" s="111"/>
      <c r="M21" s="225"/>
      <c r="N21" s="125"/>
      <c r="O21" s="134">
        <f t="shared" si="0"/>
        <v>0</v>
      </c>
      <c r="P21" s="129"/>
      <c r="Q21" s="111"/>
      <c r="S21" s="225"/>
      <c r="T21" s="125"/>
      <c r="U21" s="134">
        <f t="shared" si="1"/>
        <v>0</v>
      </c>
      <c r="V21" s="129"/>
      <c r="W21" s="111">
        <v>13</v>
      </c>
      <c r="X21" s="111"/>
      <c r="Y21" s="225"/>
      <c r="Z21" s="125"/>
      <c r="AA21" s="134">
        <f t="shared" si="2"/>
        <v>13</v>
      </c>
      <c r="AB21" s="230"/>
      <c r="AC21" s="117"/>
      <c r="AD21" s="117"/>
      <c r="AE21" s="117"/>
      <c r="AF21" s="138"/>
      <c r="AG21" s="134">
        <f t="shared" si="3"/>
        <v>0</v>
      </c>
      <c r="AH21" s="230"/>
      <c r="AI21" s="117">
        <v>20</v>
      </c>
      <c r="AJ21" s="117"/>
      <c r="AK21" s="117"/>
      <c r="AL21" s="138"/>
      <c r="AM21" s="134">
        <f t="shared" si="4"/>
        <v>20</v>
      </c>
      <c r="AN21" s="131"/>
      <c r="AO21" s="131"/>
      <c r="AP21" s="59"/>
      <c r="AQ21" s="59"/>
      <c r="AR21" s="127"/>
      <c r="AS21" s="229">
        <f t="shared" si="5"/>
        <v>0</v>
      </c>
      <c r="AT21" s="129"/>
      <c r="AU21" s="111"/>
      <c r="AV21" s="111"/>
      <c r="AW21" s="58"/>
      <c r="AX21" s="135"/>
      <c r="AY21" s="134">
        <f t="shared" si="10"/>
        <v>0</v>
      </c>
      <c r="AZ21" s="213"/>
      <c r="BA21" s="214"/>
      <c r="BB21" s="214"/>
      <c r="BC21" s="214"/>
      <c r="BD21" s="137"/>
      <c r="BE21" s="134">
        <f t="shared" si="7"/>
        <v>0</v>
      </c>
      <c r="BF21" s="256">
        <f t="shared" si="8"/>
        <v>33</v>
      </c>
    </row>
    <row r="22" spans="2:58" ht="12.75">
      <c r="B22" s="39">
        <v>26</v>
      </c>
      <c r="C22" s="110" t="s">
        <v>54</v>
      </c>
      <c r="D22" s="132"/>
      <c r="E22" s="116"/>
      <c r="F22" s="116"/>
      <c r="G22" s="116"/>
      <c r="H22" s="298"/>
      <c r="I22" s="226">
        <f t="shared" si="9"/>
        <v>0</v>
      </c>
      <c r="J22" s="227"/>
      <c r="K22" s="129"/>
      <c r="L22" s="111"/>
      <c r="M22" s="225"/>
      <c r="N22" s="125"/>
      <c r="O22" s="134">
        <f t="shared" si="0"/>
        <v>0</v>
      </c>
      <c r="P22" s="129"/>
      <c r="Q22" s="111"/>
      <c r="R22" s="111"/>
      <c r="S22" s="225"/>
      <c r="T22" s="125"/>
      <c r="U22" s="134">
        <f t="shared" si="1"/>
        <v>0</v>
      </c>
      <c r="V22" s="129"/>
      <c r="W22" s="111"/>
      <c r="X22" s="111"/>
      <c r="Y22" s="225"/>
      <c r="Z22" s="125"/>
      <c r="AA22" s="134">
        <f t="shared" si="2"/>
        <v>0</v>
      </c>
      <c r="AB22" s="130"/>
      <c r="AC22" s="58"/>
      <c r="AD22" s="58"/>
      <c r="AE22" s="58"/>
      <c r="AF22" s="135"/>
      <c r="AG22" s="134">
        <f t="shared" si="3"/>
        <v>0</v>
      </c>
      <c r="AH22" s="130"/>
      <c r="AI22" s="58"/>
      <c r="AJ22" s="58"/>
      <c r="AK22" s="58"/>
      <c r="AL22" s="135"/>
      <c r="AM22" s="134">
        <f t="shared" si="4"/>
        <v>0</v>
      </c>
      <c r="AN22" s="131"/>
      <c r="AO22" s="131"/>
      <c r="AP22" s="59"/>
      <c r="AQ22" s="59"/>
      <c r="AR22" s="127"/>
      <c r="AS22" s="229">
        <f t="shared" si="5"/>
        <v>0</v>
      </c>
      <c r="AT22" s="129">
        <v>16</v>
      </c>
      <c r="AU22" s="111"/>
      <c r="AV22" s="111"/>
      <c r="AW22" s="58"/>
      <c r="AX22" s="135"/>
      <c r="AY22" s="134">
        <f t="shared" si="10"/>
        <v>16</v>
      </c>
      <c r="AZ22" s="213"/>
      <c r="BA22" s="214"/>
      <c r="BB22" s="214"/>
      <c r="BC22" s="214"/>
      <c r="BD22" s="137"/>
      <c r="BE22" s="134">
        <f t="shared" si="7"/>
        <v>0</v>
      </c>
      <c r="BF22" s="256">
        <f t="shared" si="8"/>
        <v>16</v>
      </c>
    </row>
    <row r="23" spans="2:58" ht="13.5" thickBot="1">
      <c r="B23" s="278">
        <v>49</v>
      </c>
      <c r="C23" s="279" t="s">
        <v>29</v>
      </c>
      <c r="D23" s="280"/>
      <c r="E23" s="281"/>
      <c r="F23" s="281"/>
      <c r="G23" s="281"/>
      <c r="H23" s="299"/>
      <c r="I23" s="226">
        <f t="shared" si="9"/>
        <v>0</v>
      </c>
      <c r="J23" s="282"/>
      <c r="K23" s="283"/>
      <c r="L23" s="284"/>
      <c r="M23" s="285"/>
      <c r="N23" s="286"/>
      <c r="O23" s="134">
        <f t="shared" si="0"/>
        <v>0</v>
      </c>
      <c r="P23" s="283">
        <v>5</v>
      </c>
      <c r="Q23" s="284"/>
      <c r="R23" s="284"/>
      <c r="S23" s="285"/>
      <c r="T23" s="286"/>
      <c r="U23" s="134">
        <f t="shared" si="1"/>
        <v>5</v>
      </c>
      <c r="V23" s="283"/>
      <c r="W23" s="284"/>
      <c r="X23" s="284"/>
      <c r="Y23" s="285"/>
      <c r="Z23" s="286"/>
      <c r="AA23" s="134">
        <f t="shared" si="2"/>
        <v>0</v>
      </c>
      <c r="AB23" s="287"/>
      <c r="AC23" s="291"/>
      <c r="AD23" s="291"/>
      <c r="AE23" s="288"/>
      <c r="AF23" s="289"/>
      <c r="AG23" s="134">
        <f t="shared" si="3"/>
        <v>0</v>
      </c>
      <c r="AH23" s="290"/>
      <c r="AI23" s="291"/>
      <c r="AJ23" s="291"/>
      <c r="AK23" s="291"/>
      <c r="AL23" s="292"/>
      <c r="AM23" s="134">
        <f t="shared" si="4"/>
        <v>0</v>
      </c>
      <c r="AN23" s="172"/>
      <c r="AO23" s="172"/>
      <c r="AP23" s="293"/>
      <c r="AQ23" s="293"/>
      <c r="AR23" s="294"/>
      <c r="AS23" s="229">
        <f t="shared" si="5"/>
        <v>0</v>
      </c>
      <c r="AT23" s="283"/>
      <c r="AU23" s="284"/>
      <c r="AV23" s="284"/>
      <c r="AW23" s="288"/>
      <c r="AX23" s="292"/>
      <c r="AY23" s="134">
        <f t="shared" si="10"/>
        <v>0</v>
      </c>
      <c r="AZ23" s="295"/>
      <c r="BA23" s="296"/>
      <c r="BB23" s="296"/>
      <c r="BC23" s="296"/>
      <c r="BD23" s="297"/>
      <c r="BE23" s="134">
        <f t="shared" si="7"/>
        <v>0</v>
      </c>
      <c r="BF23" s="256">
        <f t="shared" si="8"/>
        <v>5</v>
      </c>
    </row>
    <row r="24" spans="2:58" ht="13.5" thickBot="1">
      <c r="B24" s="258"/>
      <c r="C24" s="259"/>
      <c r="D24" s="210">
        <v>0</v>
      </c>
      <c r="E24" s="260">
        <f>SUM(D4:D23)</f>
        <v>114</v>
      </c>
      <c r="F24" s="260">
        <f>SUM(D4:E23)</f>
        <v>144</v>
      </c>
      <c r="G24" s="260">
        <f>SUM(D4:F23)</f>
        <v>177</v>
      </c>
      <c r="H24" s="260">
        <f>SUM(H3:H23)</f>
        <v>3</v>
      </c>
      <c r="I24" s="260">
        <f>SUM(I4:I23)</f>
        <v>255</v>
      </c>
      <c r="J24" s="261">
        <f>SUM(J6:J23)</f>
        <v>0</v>
      </c>
      <c r="K24" s="261">
        <f>SUM(K6:K23)</f>
        <v>33</v>
      </c>
      <c r="L24" s="262">
        <f>SUM(L6:L23)</f>
        <v>6</v>
      </c>
      <c r="M24" s="262">
        <f>SUM(M6:M23)</f>
        <v>70</v>
      </c>
      <c r="N24" s="263">
        <f>SUM(N6:N23)</f>
        <v>63</v>
      </c>
      <c r="O24" s="264">
        <f>SUM(O4:O23)</f>
        <v>366</v>
      </c>
      <c r="P24" s="261">
        <f>SUM(P6:P23)</f>
        <v>13</v>
      </c>
      <c r="Q24" s="262">
        <f>SUM(Q6:Q23)</f>
        <v>88</v>
      </c>
      <c r="R24" s="262">
        <f>SUM(R6:R23)</f>
        <v>46</v>
      </c>
      <c r="S24" s="262">
        <f>SUM(S6:S23)</f>
        <v>28</v>
      </c>
      <c r="T24" s="263">
        <v>0</v>
      </c>
      <c r="U24" s="264">
        <f>SUM(U4:U23)</f>
        <v>429</v>
      </c>
      <c r="V24" s="261">
        <f>SUM(V6:V23)</f>
        <v>84</v>
      </c>
      <c r="W24" s="262">
        <f>SUM(W6:W23)</f>
        <v>83</v>
      </c>
      <c r="X24" s="262">
        <f>SUM(X6:X23)</f>
        <v>98</v>
      </c>
      <c r="Y24" s="262">
        <f>SUM(Y6:Y23)</f>
        <v>0</v>
      </c>
      <c r="Z24" s="263">
        <v>0</v>
      </c>
      <c r="AA24" s="264">
        <f aca="true" t="shared" si="11" ref="AA24:AS24">SUM(AA4:AA23)</f>
        <v>510</v>
      </c>
      <c r="AB24" s="264">
        <f t="shared" si="11"/>
        <v>78</v>
      </c>
      <c r="AC24" s="264">
        <f t="shared" si="11"/>
        <v>87</v>
      </c>
      <c r="AD24" s="264">
        <f t="shared" si="11"/>
        <v>108</v>
      </c>
      <c r="AE24" s="264">
        <f t="shared" si="11"/>
        <v>132</v>
      </c>
      <c r="AF24" s="264">
        <f t="shared" si="11"/>
        <v>0</v>
      </c>
      <c r="AG24" s="264">
        <f t="shared" si="11"/>
        <v>405</v>
      </c>
      <c r="AH24" s="264">
        <f t="shared" si="11"/>
        <v>3</v>
      </c>
      <c r="AI24" s="264">
        <f t="shared" si="11"/>
        <v>75</v>
      </c>
      <c r="AJ24" s="264">
        <f t="shared" si="11"/>
        <v>54</v>
      </c>
      <c r="AK24" s="264">
        <f t="shared" si="11"/>
        <v>162</v>
      </c>
      <c r="AL24" s="264">
        <f t="shared" si="11"/>
        <v>33</v>
      </c>
      <c r="AM24" s="264">
        <f t="shared" si="11"/>
        <v>327</v>
      </c>
      <c r="AN24" s="264">
        <f t="shared" si="11"/>
        <v>180</v>
      </c>
      <c r="AO24" s="264">
        <f t="shared" si="11"/>
        <v>174</v>
      </c>
      <c r="AP24" s="264">
        <f t="shared" si="11"/>
        <v>204</v>
      </c>
      <c r="AQ24" s="264">
        <f t="shared" si="11"/>
        <v>159</v>
      </c>
      <c r="AR24" s="264">
        <f t="shared" si="11"/>
        <v>213</v>
      </c>
      <c r="AS24" s="265">
        <f t="shared" si="11"/>
        <v>930</v>
      </c>
      <c r="AT24" s="266">
        <f>SUM(AT6:AT23)</f>
        <v>56</v>
      </c>
      <c r="AU24" s="267">
        <f>SUM(AU6:AU23)</f>
        <v>146</v>
      </c>
      <c r="AV24" s="267">
        <f>SUM(AV6:AV23)</f>
        <v>372</v>
      </c>
      <c r="AW24" s="267">
        <f>SUM(AW6:AW23)</f>
        <v>114</v>
      </c>
      <c r="AX24" s="268">
        <f>SUM(AX6:AX23)</f>
        <v>460</v>
      </c>
      <c r="AY24" s="210">
        <f>SUM(AY4:AY23)</f>
        <v>1573</v>
      </c>
      <c r="AZ24" s="266">
        <f>SUM(AZ6:AZ23)</f>
        <v>243</v>
      </c>
      <c r="BA24" s="267">
        <f>SUM(BA6:BA23)</f>
        <v>150</v>
      </c>
      <c r="BB24" s="267">
        <f>SUM(BB6:BB23)</f>
        <v>140</v>
      </c>
      <c r="BC24" s="267">
        <f>SUM(BC6:BC23)</f>
        <v>161</v>
      </c>
      <c r="BD24" s="268">
        <f>SUM(BD6:BD23)</f>
        <v>164</v>
      </c>
      <c r="BE24" s="210">
        <f>SUM(BE4:BE23)</f>
        <v>1176</v>
      </c>
      <c r="BF24" s="256">
        <f t="shared" si="8"/>
        <v>5971</v>
      </c>
    </row>
    <row r="26" spans="16:39" ht="15">
      <c r="P26" s="113"/>
      <c r="S26" s="114"/>
      <c r="T26" s="114"/>
      <c r="X26" s="350" t="s">
        <v>111</v>
      </c>
      <c r="Y26" s="350"/>
      <c r="Z26" s="350"/>
      <c r="AA26" s="350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</row>
    <row r="28" spans="16:21" ht="15">
      <c r="P28" s="113"/>
      <c r="S28" s="115"/>
      <c r="T28" s="115"/>
      <c r="U28" s="115"/>
    </row>
    <row r="29" ht="15" customHeight="1"/>
    <row r="30" spans="1:39" ht="12.75">
      <c r="A30" s="24" t="s">
        <v>78</v>
      </c>
      <c r="B30" s="23" t="s">
        <v>117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ht="12.75">
      <c r="B31" s="24"/>
    </row>
    <row r="32" spans="16:39" ht="12.75">
      <c r="P32" s="23"/>
      <c r="Q32" s="23"/>
      <c r="R32" s="23"/>
      <c r="AM32" s="59"/>
    </row>
  </sheetData>
  <sheetProtection/>
  <mergeCells count="14">
    <mergeCell ref="AZ2:BE2"/>
    <mergeCell ref="V2:AA2"/>
    <mergeCell ref="AN2:AS2"/>
    <mergeCell ref="BF2:BF3"/>
    <mergeCell ref="J2:O2"/>
    <mergeCell ref="X26:AA26"/>
    <mergeCell ref="B1:AA1"/>
    <mergeCell ref="B2:B3"/>
    <mergeCell ref="C2:C3"/>
    <mergeCell ref="P2:U2"/>
    <mergeCell ref="AT2:AY2"/>
    <mergeCell ref="AB2:AG2"/>
    <mergeCell ref="AH2:AM2"/>
    <mergeCell ref="D2:I2"/>
  </mergeCells>
  <printOptions horizontalCentered="1"/>
  <pageMargins left="0.25" right="0.25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U36" sqref="A1:U36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10" width="5.25390625" style="9" customWidth="1"/>
    <col min="11" max="11" width="6.25390625" style="9" customWidth="1"/>
    <col min="12" max="15" width="5.25390625" style="9" customWidth="1"/>
    <col min="16" max="16" width="6.25390625" style="9" customWidth="1"/>
    <col min="17" max="19" width="5.25390625" style="8" customWidth="1"/>
    <col min="20" max="20" width="6.25390625" style="8" customWidth="1"/>
    <col min="21" max="21" width="6.875" style="8" customWidth="1"/>
    <col min="22" max="22" width="3.75390625" style="8" customWidth="1"/>
    <col min="23" max="23" width="6.75390625" style="9" customWidth="1"/>
    <col min="24" max="25" width="6.75390625" style="8" customWidth="1"/>
    <col min="26" max="16384" width="8.875" style="7" customWidth="1"/>
  </cols>
  <sheetData>
    <row r="1" spans="1:21" ht="23.25">
      <c r="A1" s="352" t="s">
        <v>166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169"/>
      <c r="R1" s="169"/>
      <c r="S1" s="169"/>
      <c r="T1" s="169"/>
      <c r="U1" s="173"/>
    </row>
    <row r="2" spans="1:21" ht="12.75" customHeight="1" thickBot="1">
      <c r="A2" s="200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70"/>
      <c r="R2" s="170"/>
      <c r="S2" s="170"/>
      <c r="T2" s="170"/>
      <c r="U2" s="174"/>
    </row>
    <row r="3" spans="1:21" ht="21" customHeight="1">
      <c r="A3" s="211"/>
      <c r="B3" s="209"/>
      <c r="C3" s="212"/>
      <c r="D3" s="354" t="s">
        <v>116</v>
      </c>
      <c r="E3" s="355"/>
      <c r="F3" s="355"/>
      <c r="G3" s="356"/>
      <c r="H3" s="354" t="s">
        <v>48</v>
      </c>
      <c r="I3" s="355"/>
      <c r="J3" s="355"/>
      <c r="K3" s="356"/>
      <c r="L3" s="354" t="s">
        <v>49</v>
      </c>
      <c r="M3" s="355"/>
      <c r="N3" s="355"/>
      <c r="O3" s="355"/>
      <c r="P3" s="356"/>
      <c r="Q3" s="359" t="s">
        <v>124</v>
      </c>
      <c r="R3" s="360"/>
      <c r="S3" s="360"/>
      <c r="T3" s="361"/>
      <c r="U3" s="357" t="s">
        <v>104</v>
      </c>
    </row>
    <row r="4" spans="1:21" ht="52.5" customHeight="1">
      <c r="A4" s="81" t="s">
        <v>50</v>
      </c>
      <c r="B4" s="85" t="s">
        <v>95</v>
      </c>
      <c r="C4" s="85" t="s">
        <v>51</v>
      </c>
      <c r="D4" s="86" t="s">
        <v>43</v>
      </c>
      <c r="E4" s="87" t="s">
        <v>44</v>
      </c>
      <c r="F4" s="88" t="s">
        <v>66</v>
      </c>
      <c r="G4" s="88" t="s">
        <v>46</v>
      </c>
      <c r="H4" s="86" t="s">
        <v>43</v>
      </c>
      <c r="I4" s="87" t="s">
        <v>44</v>
      </c>
      <c r="J4" s="87" t="s">
        <v>66</v>
      </c>
      <c r="K4" s="223" t="s">
        <v>46</v>
      </c>
      <c r="L4" s="86" t="s">
        <v>43</v>
      </c>
      <c r="M4" s="87" t="s">
        <v>44</v>
      </c>
      <c r="N4" s="87" t="s">
        <v>66</v>
      </c>
      <c r="O4" s="88" t="s">
        <v>47</v>
      </c>
      <c r="P4" s="89" t="s">
        <v>46</v>
      </c>
      <c r="Q4" s="86" t="s">
        <v>43</v>
      </c>
      <c r="R4" s="87" t="s">
        <v>44</v>
      </c>
      <c r="S4" s="87" t="s">
        <v>66</v>
      </c>
      <c r="T4" s="89" t="s">
        <v>46</v>
      </c>
      <c r="U4" s="358"/>
    </row>
    <row r="5" spans="1:21" ht="18" customHeight="1">
      <c r="A5" s="84">
        <v>1</v>
      </c>
      <c r="B5" s="2">
        <v>119</v>
      </c>
      <c r="C5" s="2" t="s">
        <v>39</v>
      </c>
      <c r="D5" s="155">
        <v>75</v>
      </c>
      <c r="E5" s="156">
        <v>38</v>
      </c>
      <c r="F5" s="157">
        <v>84</v>
      </c>
      <c r="G5" s="17">
        <f aca="true" t="shared" si="0" ref="G5:G27">SUM(D5:F5)</f>
        <v>197</v>
      </c>
      <c r="H5" s="155">
        <v>153</v>
      </c>
      <c r="I5" s="156">
        <v>147</v>
      </c>
      <c r="J5" s="156">
        <v>156</v>
      </c>
      <c r="K5" s="165">
        <f aca="true" t="shared" si="1" ref="K5:K21">SUM(H5:J5)</f>
        <v>456</v>
      </c>
      <c r="L5" s="231">
        <v>60</v>
      </c>
      <c r="M5" s="232">
        <v>75</v>
      </c>
      <c r="N5" s="232">
        <v>42</v>
      </c>
      <c r="O5" s="233">
        <v>39</v>
      </c>
      <c r="P5" s="165">
        <f aca="true" t="shared" si="2" ref="P5:P36">SUM(L5:O5)</f>
        <v>216</v>
      </c>
      <c r="Q5" s="231">
        <v>18</v>
      </c>
      <c r="R5" s="232">
        <v>2</v>
      </c>
      <c r="S5" s="233">
        <v>30</v>
      </c>
      <c r="T5" s="165">
        <f aca="true" t="shared" si="3" ref="T5:T10">SUM(Q5:S5)</f>
        <v>50</v>
      </c>
      <c r="U5" s="154">
        <f aca="true" t="shared" si="4" ref="U5:U27">SUM(G5,K5,P5,T5)</f>
        <v>919</v>
      </c>
    </row>
    <row r="6" spans="1:21" ht="18" customHeight="1">
      <c r="A6" s="84">
        <v>2</v>
      </c>
      <c r="B6" s="2">
        <v>24</v>
      </c>
      <c r="C6" s="2" t="s">
        <v>18</v>
      </c>
      <c r="D6" s="155"/>
      <c r="E6" s="156">
        <v>9</v>
      </c>
      <c r="F6" s="157">
        <v>6</v>
      </c>
      <c r="G6" s="17">
        <f t="shared" si="0"/>
        <v>15</v>
      </c>
      <c r="H6" s="155"/>
      <c r="I6" s="156">
        <v>75</v>
      </c>
      <c r="J6" s="156">
        <v>33</v>
      </c>
      <c r="K6" s="166">
        <f t="shared" si="1"/>
        <v>108</v>
      </c>
      <c r="L6" s="235"/>
      <c r="M6" s="236">
        <v>75</v>
      </c>
      <c r="N6" s="236">
        <v>6</v>
      </c>
      <c r="O6" s="233"/>
      <c r="P6" s="166">
        <f t="shared" si="2"/>
        <v>81</v>
      </c>
      <c r="Q6" s="235"/>
      <c r="R6" s="236">
        <v>40</v>
      </c>
      <c r="S6" s="241">
        <v>18</v>
      </c>
      <c r="T6" s="166">
        <f t="shared" si="3"/>
        <v>58</v>
      </c>
      <c r="U6" s="154">
        <f t="shared" si="4"/>
        <v>262</v>
      </c>
    </row>
    <row r="7" spans="1:21" ht="18" customHeight="1">
      <c r="A7" s="84">
        <v>3</v>
      </c>
      <c r="B7" s="2">
        <v>1</v>
      </c>
      <c r="C7" s="2" t="s">
        <v>10</v>
      </c>
      <c r="D7" s="155"/>
      <c r="E7" s="156">
        <v>18</v>
      </c>
      <c r="F7" s="157">
        <v>6</v>
      </c>
      <c r="G7" s="17">
        <f t="shared" si="0"/>
        <v>24</v>
      </c>
      <c r="H7" s="155"/>
      <c r="I7" s="156">
        <v>34</v>
      </c>
      <c r="J7" s="156">
        <v>12</v>
      </c>
      <c r="K7" s="166">
        <f t="shared" si="1"/>
        <v>46</v>
      </c>
      <c r="L7" s="231">
        <v>12</v>
      </c>
      <c r="M7" s="232">
        <v>72</v>
      </c>
      <c r="N7" s="232">
        <v>42</v>
      </c>
      <c r="O7" s="234"/>
      <c r="P7" s="166">
        <f t="shared" si="2"/>
        <v>126</v>
      </c>
      <c r="Q7" s="231"/>
      <c r="R7" s="232">
        <v>11</v>
      </c>
      <c r="S7" s="233">
        <v>36</v>
      </c>
      <c r="T7" s="166">
        <f t="shared" si="3"/>
        <v>47</v>
      </c>
      <c r="U7" s="154">
        <f t="shared" si="4"/>
        <v>243</v>
      </c>
    </row>
    <row r="8" spans="1:21" ht="18" customHeight="1">
      <c r="A8" s="84">
        <v>4</v>
      </c>
      <c r="B8" s="2">
        <v>9</v>
      </c>
      <c r="C8" s="2" t="s">
        <v>13</v>
      </c>
      <c r="D8" s="155">
        <v>48</v>
      </c>
      <c r="E8" s="156"/>
      <c r="F8" s="157"/>
      <c r="G8" s="17">
        <f t="shared" si="0"/>
        <v>48</v>
      </c>
      <c r="H8" s="155">
        <v>54</v>
      </c>
      <c r="I8" s="156"/>
      <c r="J8" s="156" t="s">
        <v>111</v>
      </c>
      <c r="K8" s="166">
        <f t="shared" si="1"/>
        <v>54</v>
      </c>
      <c r="L8" s="231">
        <v>60</v>
      </c>
      <c r="M8" s="232"/>
      <c r="N8" s="232"/>
      <c r="O8" s="233"/>
      <c r="P8" s="166">
        <f t="shared" si="2"/>
        <v>60</v>
      </c>
      <c r="Q8" s="231">
        <v>77</v>
      </c>
      <c r="R8" s="232"/>
      <c r="S8" s="233"/>
      <c r="T8" s="166">
        <f t="shared" si="3"/>
        <v>77</v>
      </c>
      <c r="U8" s="154">
        <f t="shared" si="4"/>
        <v>239</v>
      </c>
    </row>
    <row r="9" spans="1:21" ht="18" customHeight="1">
      <c r="A9" s="84">
        <v>5</v>
      </c>
      <c r="B9" s="2">
        <v>103</v>
      </c>
      <c r="C9" s="2" t="s">
        <v>62</v>
      </c>
      <c r="D9" s="155"/>
      <c r="E9" s="156">
        <v>48</v>
      </c>
      <c r="F9" s="157">
        <v>42</v>
      </c>
      <c r="G9" s="17">
        <f t="shared" si="0"/>
        <v>90</v>
      </c>
      <c r="H9" s="155"/>
      <c r="I9" s="156">
        <v>12</v>
      </c>
      <c r="J9" s="156">
        <v>6</v>
      </c>
      <c r="K9" s="166">
        <f t="shared" si="1"/>
        <v>18</v>
      </c>
      <c r="L9" s="231"/>
      <c r="M9" s="232">
        <v>24</v>
      </c>
      <c r="N9" s="232">
        <v>9</v>
      </c>
      <c r="O9" s="233"/>
      <c r="P9" s="166">
        <f t="shared" si="2"/>
        <v>33</v>
      </c>
      <c r="Q9" s="231"/>
      <c r="R9" s="232">
        <v>30</v>
      </c>
      <c r="S9" s="233">
        <v>63</v>
      </c>
      <c r="T9" s="166">
        <f t="shared" si="3"/>
        <v>93</v>
      </c>
      <c r="U9" s="154">
        <f t="shared" si="4"/>
        <v>234</v>
      </c>
    </row>
    <row r="10" spans="1:21" ht="18" customHeight="1">
      <c r="A10" s="84">
        <v>6</v>
      </c>
      <c r="B10" s="2">
        <v>11</v>
      </c>
      <c r="C10" s="2" t="s">
        <v>106</v>
      </c>
      <c r="D10" s="155"/>
      <c r="E10" s="13"/>
      <c r="F10" s="157"/>
      <c r="G10" s="17">
        <f t="shared" si="0"/>
        <v>0</v>
      </c>
      <c r="H10" s="155">
        <v>45</v>
      </c>
      <c r="I10" s="156" t="s">
        <v>111</v>
      </c>
      <c r="J10" s="156">
        <v>6</v>
      </c>
      <c r="K10" s="166">
        <f t="shared" si="1"/>
        <v>51</v>
      </c>
      <c r="L10" s="231">
        <v>87</v>
      </c>
      <c r="M10" s="232"/>
      <c r="N10" s="232">
        <v>39</v>
      </c>
      <c r="O10" s="233">
        <v>15</v>
      </c>
      <c r="P10" s="166">
        <f t="shared" si="2"/>
        <v>141</v>
      </c>
      <c r="Q10" s="231"/>
      <c r="R10" s="232"/>
      <c r="S10" s="233"/>
      <c r="T10" s="166">
        <f t="shared" si="3"/>
        <v>0</v>
      </c>
      <c r="U10" s="154">
        <f t="shared" si="4"/>
        <v>192</v>
      </c>
    </row>
    <row r="11" spans="1:21" ht="18" customHeight="1">
      <c r="A11" s="84">
        <v>7</v>
      </c>
      <c r="B11" s="2">
        <v>57</v>
      </c>
      <c r="C11" s="2" t="s">
        <v>105</v>
      </c>
      <c r="D11" s="155"/>
      <c r="E11" s="156">
        <v>3</v>
      </c>
      <c r="F11" s="157">
        <v>16.5</v>
      </c>
      <c r="G11" s="17">
        <f t="shared" si="0"/>
        <v>19.5</v>
      </c>
      <c r="H11" s="155"/>
      <c r="I11" s="156">
        <v>55.5</v>
      </c>
      <c r="J11" s="156">
        <v>43</v>
      </c>
      <c r="K11" s="166">
        <f t="shared" si="1"/>
        <v>98.5</v>
      </c>
      <c r="L11" s="231"/>
      <c r="M11" s="232"/>
      <c r="N11" s="232"/>
      <c r="O11" s="233"/>
      <c r="P11" s="166">
        <f t="shared" si="2"/>
        <v>0</v>
      </c>
      <c r="Q11" s="242"/>
      <c r="R11" s="232">
        <v>34.5</v>
      </c>
      <c r="S11" s="233">
        <v>36</v>
      </c>
      <c r="T11" s="166">
        <f>SUM(R11:S11)</f>
        <v>70.5</v>
      </c>
      <c r="U11" s="154">
        <f t="shared" si="4"/>
        <v>188.5</v>
      </c>
    </row>
    <row r="12" spans="1:21" ht="18" customHeight="1">
      <c r="A12" s="84">
        <v>8</v>
      </c>
      <c r="B12" s="2">
        <v>30</v>
      </c>
      <c r="C12" s="2" t="s">
        <v>58</v>
      </c>
      <c r="D12" s="155">
        <v>9</v>
      </c>
      <c r="E12" s="156">
        <v>25.5</v>
      </c>
      <c r="F12" s="157">
        <v>24</v>
      </c>
      <c r="G12" s="17">
        <f t="shared" si="0"/>
        <v>58.5</v>
      </c>
      <c r="H12" s="155">
        <v>18</v>
      </c>
      <c r="I12" s="156">
        <v>12</v>
      </c>
      <c r="J12" s="156">
        <v>20</v>
      </c>
      <c r="K12" s="166">
        <f t="shared" si="1"/>
        <v>50</v>
      </c>
      <c r="L12" s="231"/>
      <c r="M12" s="232"/>
      <c r="N12" s="232"/>
      <c r="O12" s="233"/>
      <c r="P12" s="166">
        <f t="shared" si="2"/>
        <v>0</v>
      </c>
      <c r="Q12" s="231"/>
      <c r="R12" s="232">
        <v>22.5</v>
      </c>
      <c r="S12" s="233">
        <v>24</v>
      </c>
      <c r="T12" s="166">
        <f aca="true" t="shared" si="5" ref="T12:T18">SUM(Q12:S12)</f>
        <v>46.5</v>
      </c>
      <c r="U12" s="154">
        <f t="shared" si="4"/>
        <v>155</v>
      </c>
    </row>
    <row r="13" spans="1:21" ht="18" customHeight="1">
      <c r="A13" s="84">
        <v>9</v>
      </c>
      <c r="B13" s="2">
        <v>45</v>
      </c>
      <c r="C13" s="2" t="s">
        <v>25</v>
      </c>
      <c r="D13" s="155">
        <v>9</v>
      </c>
      <c r="E13" s="156"/>
      <c r="F13" s="157"/>
      <c r="G13" s="17">
        <f t="shared" si="0"/>
        <v>9</v>
      </c>
      <c r="H13" s="155">
        <v>60</v>
      </c>
      <c r="I13" s="156"/>
      <c r="J13" s="156"/>
      <c r="K13" s="166">
        <f t="shared" si="1"/>
        <v>60</v>
      </c>
      <c r="L13" s="231">
        <v>39</v>
      </c>
      <c r="M13" s="232"/>
      <c r="N13" s="232">
        <v>18</v>
      </c>
      <c r="O13" s="233">
        <v>12</v>
      </c>
      <c r="P13" s="166">
        <f t="shared" si="2"/>
        <v>69</v>
      </c>
      <c r="Q13" s="231"/>
      <c r="R13" s="232"/>
      <c r="S13" s="233"/>
      <c r="T13" s="206">
        <f t="shared" si="5"/>
        <v>0</v>
      </c>
      <c r="U13" s="207">
        <f t="shared" si="4"/>
        <v>138</v>
      </c>
    </row>
    <row r="14" spans="1:21" ht="18" customHeight="1">
      <c r="A14" s="84">
        <v>10</v>
      </c>
      <c r="B14" s="2">
        <v>116</v>
      </c>
      <c r="C14" s="2" t="s">
        <v>38</v>
      </c>
      <c r="D14" s="155"/>
      <c r="E14" s="156">
        <v>24</v>
      </c>
      <c r="F14" s="157">
        <v>9</v>
      </c>
      <c r="G14" s="17">
        <f t="shared" si="0"/>
        <v>33</v>
      </c>
      <c r="H14" s="155"/>
      <c r="I14" s="156">
        <v>12</v>
      </c>
      <c r="J14" s="156">
        <v>42</v>
      </c>
      <c r="K14" s="166">
        <f t="shared" si="1"/>
        <v>54</v>
      </c>
      <c r="L14" s="231"/>
      <c r="M14" s="232"/>
      <c r="N14" s="232"/>
      <c r="O14" s="233"/>
      <c r="P14" s="166">
        <f t="shared" si="2"/>
        <v>0</v>
      </c>
      <c r="Q14" s="231"/>
      <c r="R14" s="232">
        <v>18</v>
      </c>
      <c r="S14" s="233"/>
      <c r="T14" s="166">
        <f t="shared" si="5"/>
        <v>18</v>
      </c>
      <c r="U14" s="154">
        <f t="shared" si="4"/>
        <v>105</v>
      </c>
    </row>
    <row r="15" spans="1:21" ht="18" customHeight="1">
      <c r="A15" s="84">
        <v>11</v>
      </c>
      <c r="B15" s="2">
        <v>60</v>
      </c>
      <c r="C15" s="2" t="s">
        <v>32</v>
      </c>
      <c r="D15" s="155"/>
      <c r="E15" s="156">
        <v>9</v>
      </c>
      <c r="F15" s="157">
        <v>10.5</v>
      </c>
      <c r="G15" s="17">
        <f t="shared" si="0"/>
        <v>19.5</v>
      </c>
      <c r="H15" s="155"/>
      <c r="I15" s="156">
        <v>21</v>
      </c>
      <c r="J15" s="156">
        <v>6</v>
      </c>
      <c r="K15" s="166">
        <f t="shared" si="1"/>
        <v>27</v>
      </c>
      <c r="L15" s="231">
        <v>6</v>
      </c>
      <c r="M15" s="232">
        <v>27</v>
      </c>
      <c r="N15" s="232">
        <v>21</v>
      </c>
      <c r="O15" s="233"/>
      <c r="P15" s="166">
        <f t="shared" si="2"/>
        <v>54</v>
      </c>
      <c r="Q15" s="231"/>
      <c r="R15" s="232"/>
      <c r="S15" s="233"/>
      <c r="T15" s="166">
        <f t="shared" si="5"/>
        <v>0</v>
      </c>
      <c r="U15" s="154">
        <f t="shared" si="4"/>
        <v>100.5</v>
      </c>
    </row>
    <row r="16" spans="1:21" ht="18" customHeight="1">
      <c r="A16" s="84">
        <v>12</v>
      </c>
      <c r="B16" s="2">
        <v>129</v>
      </c>
      <c r="C16" s="2" t="s">
        <v>118</v>
      </c>
      <c r="D16" s="155"/>
      <c r="E16" s="156"/>
      <c r="F16" s="157"/>
      <c r="G16" s="17">
        <f t="shared" si="0"/>
        <v>0</v>
      </c>
      <c r="H16" s="155">
        <v>16</v>
      </c>
      <c r="I16" s="156"/>
      <c r="J16" s="156"/>
      <c r="K16" s="166">
        <f t="shared" si="1"/>
        <v>16</v>
      </c>
      <c r="L16" s="237">
        <v>39</v>
      </c>
      <c r="M16" s="238"/>
      <c r="N16" s="238">
        <v>30</v>
      </c>
      <c r="O16" s="239">
        <v>15</v>
      </c>
      <c r="P16" s="166">
        <f t="shared" si="2"/>
        <v>84</v>
      </c>
      <c r="Q16" s="231"/>
      <c r="R16" s="232"/>
      <c r="S16" s="233"/>
      <c r="T16" s="166">
        <f t="shared" si="5"/>
        <v>0</v>
      </c>
      <c r="U16" s="154">
        <f t="shared" si="4"/>
        <v>100</v>
      </c>
    </row>
    <row r="17" spans="1:21" ht="18" customHeight="1">
      <c r="A17" s="84">
        <v>13</v>
      </c>
      <c r="B17" s="2">
        <v>39</v>
      </c>
      <c r="C17" s="2" t="s">
        <v>22</v>
      </c>
      <c r="D17" s="155"/>
      <c r="E17" s="156">
        <v>6</v>
      </c>
      <c r="F17" s="157"/>
      <c r="G17" s="17">
        <f t="shared" si="0"/>
        <v>6</v>
      </c>
      <c r="H17" s="155"/>
      <c r="I17" s="156">
        <v>21</v>
      </c>
      <c r="J17" s="156">
        <v>15</v>
      </c>
      <c r="K17" s="166">
        <f t="shared" si="1"/>
        <v>36</v>
      </c>
      <c r="L17" s="231"/>
      <c r="M17" s="232">
        <v>6</v>
      </c>
      <c r="N17" s="232">
        <v>12</v>
      </c>
      <c r="O17" s="233">
        <v>6</v>
      </c>
      <c r="P17" s="166">
        <f t="shared" si="2"/>
        <v>24</v>
      </c>
      <c r="Q17" s="231"/>
      <c r="R17" s="232">
        <v>18</v>
      </c>
      <c r="S17" s="233"/>
      <c r="T17" s="166">
        <f t="shared" si="5"/>
        <v>18</v>
      </c>
      <c r="U17" s="154">
        <f t="shared" si="4"/>
        <v>84</v>
      </c>
    </row>
    <row r="18" spans="1:21" ht="18" customHeight="1">
      <c r="A18" s="84">
        <v>14</v>
      </c>
      <c r="B18" s="2">
        <v>12</v>
      </c>
      <c r="C18" s="2" t="s">
        <v>152</v>
      </c>
      <c r="D18" s="155">
        <v>12</v>
      </c>
      <c r="E18" s="232"/>
      <c r="F18" s="157"/>
      <c r="G18" s="17">
        <f t="shared" si="0"/>
        <v>12</v>
      </c>
      <c r="H18" s="155">
        <v>14</v>
      </c>
      <c r="I18" s="156"/>
      <c r="J18" s="156"/>
      <c r="K18" s="166">
        <f t="shared" si="1"/>
        <v>14</v>
      </c>
      <c r="L18" s="231"/>
      <c r="M18" s="232"/>
      <c r="N18" s="232"/>
      <c r="O18" s="233"/>
      <c r="P18" s="166">
        <f t="shared" si="2"/>
        <v>0</v>
      </c>
      <c r="Q18" s="231">
        <v>54</v>
      </c>
      <c r="R18" s="232"/>
      <c r="S18" s="233"/>
      <c r="T18" s="166">
        <f t="shared" si="5"/>
        <v>54</v>
      </c>
      <c r="U18" s="154">
        <f t="shared" si="4"/>
        <v>80</v>
      </c>
    </row>
    <row r="19" spans="1:21" ht="18" customHeight="1">
      <c r="A19" s="84">
        <v>15</v>
      </c>
      <c r="B19" s="2">
        <v>64</v>
      </c>
      <c r="C19" s="2" t="s">
        <v>33</v>
      </c>
      <c r="D19" s="155"/>
      <c r="E19" s="156"/>
      <c r="F19" s="157"/>
      <c r="G19" s="17">
        <f t="shared" si="0"/>
        <v>0</v>
      </c>
      <c r="H19" s="155"/>
      <c r="I19" s="156">
        <v>32</v>
      </c>
      <c r="J19" s="156">
        <v>21</v>
      </c>
      <c r="K19" s="166">
        <f t="shared" si="1"/>
        <v>53</v>
      </c>
      <c r="L19" s="231"/>
      <c r="M19" s="232"/>
      <c r="N19" s="232"/>
      <c r="O19" s="233"/>
      <c r="P19" s="166">
        <f t="shared" si="2"/>
        <v>0</v>
      </c>
      <c r="Q19" s="242"/>
      <c r="R19" s="232">
        <v>12</v>
      </c>
      <c r="S19" s="233">
        <v>6</v>
      </c>
      <c r="T19" s="166">
        <f>SUM(R19:S19)</f>
        <v>18</v>
      </c>
      <c r="U19" s="154">
        <f t="shared" si="4"/>
        <v>71</v>
      </c>
    </row>
    <row r="20" spans="1:21" ht="18" customHeight="1">
      <c r="A20" s="84">
        <v>16</v>
      </c>
      <c r="B20" s="2">
        <v>42</v>
      </c>
      <c r="C20" s="2" t="s">
        <v>23</v>
      </c>
      <c r="D20" s="155">
        <v>24</v>
      </c>
      <c r="E20" s="156"/>
      <c r="F20" s="157"/>
      <c r="G20" s="17">
        <f t="shared" si="0"/>
        <v>24</v>
      </c>
      <c r="H20" s="155">
        <v>15</v>
      </c>
      <c r="I20" s="156"/>
      <c r="J20" s="162"/>
      <c r="K20" s="240">
        <f t="shared" si="1"/>
        <v>15</v>
      </c>
      <c r="L20" s="231"/>
      <c r="M20" s="232"/>
      <c r="N20" s="232"/>
      <c r="O20" s="233"/>
      <c r="P20" s="166">
        <f t="shared" si="2"/>
        <v>0</v>
      </c>
      <c r="Q20" s="231">
        <v>28</v>
      </c>
      <c r="R20" s="232"/>
      <c r="S20" s="233"/>
      <c r="T20" s="166">
        <f aca="true" t="shared" si="6" ref="T20:T29">SUM(Q20:S20)</f>
        <v>28</v>
      </c>
      <c r="U20" s="154">
        <f t="shared" si="4"/>
        <v>67</v>
      </c>
    </row>
    <row r="21" spans="1:21" ht="18" customHeight="1">
      <c r="A21" s="84">
        <v>17</v>
      </c>
      <c r="B21" s="2">
        <v>121</v>
      </c>
      <c r="C21" s="2" t="s">
        <v>40</v>
      </c>
      <c r="D21" s="155"/>
      <c r="E21" s="156"/>
      <c r="F21" s="157"/>
      <c r="G21" s="17">
        <f t="shared" si="0"/>
        <v>0</v>
      </c>
      <c r="H21" s="155">
        <v>12</v>
      </c>
      <c r="I21" s="156"/>
      <c r="J21" s="156"/>
      <c r="K21" s="166">
        <f t="shared" si="1"/>
        <v>12</v>
      </c>
      <c r="L21" s="231">
        <v>39</v>
      </c>
      <c r="M21" s="232"/>
      <c r="N21" s="232"/>
      <c r="O21" s="233"/>
      <c r="P21" s="166">
        <f t="shared" si="2"/>
        <v>39</v>
      </c>
      <c r="Q21" s="231"/>
      <c r="R21" s="232"/>
      <c r="S21" s="233"/>
      <c r="T21" s="166">
        <f t="shared" si="6"/>
        <v>0</v>
      </c>
      <c r="U21" s="154">
        <f t="shared" si="4"/>
        <v>51</v>
      </c>
    </row>
    <row r="22" spans="1:21" ht="18" customHeight="1">
      <c r="A22" s="84">
        <v>18</v>
      </c>
      <c r="B22" s="2">
        <v>133</v>
      </c>
      <c r="C22" s="2" t="s">
        <v>67</v>
      </c>
      <c r="D22" s="155"/>
      <c r="E22" s="156"/>
      <c r="F22" s="157"/>
      <c r="G22" s="166">
        <f t="shared" si="0"/>
        <v>0</v>
      </c>
      <c r="H22" s="155"/>
      <c r="I22" s="156"/>
      <c r="J22" s="156">
        <v>6</v>
      </c>
      <c r="K22" s="166">
        <f>SUM(I22:J22)</f>
        <v>6</v>
      </c>
      <c r="L22" s="231"/>
      <c r="M22" s="232">
        <v>16.5</v>
      </c>
      <c r="N22" s="232">
        <v>18</v>
      </c>
      <c r="O22" s="233">
        <v>9</v>
      </c>
      <c r="P22" s="166">
        <f t="shared" si="2"/>
        <v>43.5</v>
      </c>
      <c r="Q22" s="231"/>
      <c r="R22" s="232"/>
      <c r="S22" s="233"/>
      <c r="T22" s="166">
        <f t="shared" si="6"/>
        <v>0</v>
      </c>
      <c r="U22" s="154">
        <f t="shared" si="4"/>
        <v>49.5</v>
      </c>
    </row>
    <row r="23" spans="1:21" ht="18" customHeight="1">
      <c r="A23" s="84">
        <v>19</v>
      </c>
      <c r="B23" s="2">
        <v>76</v>
      </c>
      <c r="C23" s="2" t="s">
        <v>53</v>
      </c>
      <c r="D23" s="155"/>
      <c r="E23" s="156"/>
      <c r="F23" s="157"/>
      <c r="G23" s="17">
        <f t="shared" si="0"/>
        <v>0</v>
      </c>
      <c r="H23" s="155"/>
      <c r="I23" s="156"/>
      <c r="J23" s="156"/>
      <c r="K23" s="166">
        <f aca="true" t="shared" si="7" ref="K23:K29">SUM(H23:J23)</f>
        <v>0</v>
      </c>
      <c r="L23" s="231">
        <v>9</v>
      </c>
      <c r="M23" s="232">
        <v>4.5</v>
      </c>
      <c r="N23" s="232">
        <v>15</v>
      </c>
      <c r="O23" s="233">
        <v>12</v>
      </c>
      <c r="P23" s="166">
        <f t="shared" si="2"/>
        <v>40.5</v>
      </c>
      <c r="Q23" s="231"/>
      <c r="R23" s="232"/>
      <c r="S23" s="233"/>
      <c r="T23" s="166">
        <f t="shared" si="6"/>
        <v>0</v>
      </c>
      <c r="U23" s="154">
        <f t="shared" si="4"/>
        <v>40.5</v>
      </c>
    </row>
    <row r="24" spans="1:21" ht="18" customHeight="1">
      <c r="A24" s="84">
        <v>20</v>
      </c>
      <c r="B24" s="2">
        <v>26</v>
      </c>
      <c r="C24" s="2" t="s">
        <v>54</v>
      </c>
      <c r="D24" s="155"/>
      <c r="E24" s="156"/>
      <c r="F24" s="157"/>
      <c r="G24" s="17">
        <f t="shared" si="0"/>
        <v>0</v>
      </c>
      <c r="H24" s="155"/>
      <c r="I24" s="156">
        <v>14</v>
      </c>
      <c r="J24" s="156">
        <v>24</v>
      </c>
      <c r="K24" s="166">
        <f t="shared" si="7"/>
        <v>38</v>
      </c>
      <c r="L24" s="231"/>
      <c r="M24" s="232"/>
      <c r="N24" s="232"/>
      <c r="O24" s="233"/>
      <c r="P24" s="166">
        <f t="shared" si="2"/>
        <v>0</v>
      </c>
      <c r="Q24" s="231"/>
      <c r="R24" s="232"/>
      <c r="S24" s="233"/>
      <c r="T24" s="166">
        <f t="shared" si="6"/>
        <v>0</v>
      </c>
      <c r="U24" s="154">
        <f t="shared" si="4"/>
        <v>38</v>
      </c>
    </row>
    <row r="25" spans="1:21" ht="18" customHeight="1">
      <c r="A25" s="84">
        <v>21</v>
      </c>
      <c r="B25" s="2">
        <v>23</v>
      </c>
      <c r="C25" s="2" t="s">
        <v>17</v>
      </c>
      <c r="D25" s="155">
        <v>9</v>
      </c>
      <c r="E25" s="156"/>
      <c r="F25" s="157"/>
      <c r="G25" s="17">
        <f t="shared" si="0"/>
        <v>9</v>
      </c>
      <c r="H25" s="155">
        <v>6</v>
      </c>
      <c r="I25" s="156"/>
      <c r="J25" s="156"/>
      <c r="K25" s="166">
        <f t="shared" si="7"/>
        <v>6</v>
      </c>
      <c r="L25" s="231">
        <v>9</v>
      </c>
      <c r="M25" s="232"/>
      <c r="N25" s="232"/>
      <c r="O25" s="233"/>
      <c r="P25" s="166">
        <f t="shared" si="2"/>
        <v>9</v>
      </c>
      <c r="Q25" s="231">
        <v>12</v>
      </c>
      <c r="R25" s="232"/>
      <c r="S25" s="233"/>
      <c r="T25" s="166">
        <f t="shared" si="6"/>
        <v>12</v>
      </c>
      <c r="U25" s="154">
        <f t="shared" si="4"/>
        <v>36</v>
      </c>
    </row>
    <row r="26" spans="1:21" ht="18" customHeight="1">
      <c r="A26" s="84">
        <v>22</v>
      </c>
      <c r="B26" s="2">
        <v>59</v>
      </c>
      <c r="C26" s="2" t="s">
        <v>31</v>
      </c>
      <c r="D26" s="155"/>
      <c r="E26" s="156"/>
      <c r="F26" s="157">
        <v>6</v>
      </c>
      <c r="G26" s="17">
        <f t="shared" si="0"/>
        <v>6</v>
      </c>
      <c r="H26" s="155"/>
      <c r="I26" s="156"/>
      <c r="J26" s="156">
        <v>12</v>
      </c>
      <c r="K26" s="166">
        <f t="shared" si="7"/>
        <v>12</v>
      </c>
      <c r="L26" s="231"/>
      <c r="M26" s="232">
        <v>9</v>
      </c>
      <c r="N26" s="232">
        <v>6</v>
      </c>
      <c r="O26" s="233"/>
      <c r="P26" s="166">
        <f t="shared" si="2"/>
        <v>15</v>
      </c>
      <c r="Q26" s="231"/>
      <c r="R26" s="232"/>
      <c r="S26" s="233"/>
      <c r="T26" s="166">
        <f t="shared" si="6"/>
        <v>0</v>
      </c>
      <c r="U26" s="154">
        <f t="shared" si="4"/>
        <v>33</v>
      </c>
    </row>
    <row r="27" spans="1:21" ht="18" customHeight="1">
      <c r="A27" s="84">
        <v>23</v>
      </c>
      <c r="B27" s="2">
        <v>185</v>
      </c>
      <c r="C27" s="2" t="s">
        <v>122</v>
      </c>
      <c r="D27" s="155"/>
      <c r="E27" s="156">
        <v>5.5</v>
      </c>
      <c r="F27" s="157">
        <v>12</v>
      </c>
      <c r="G27" s="17">
        <f t="shared" si="0"/>
        <v>17.5</v>
      </c>
      <c r="H27" s="155"/>
      <c r="I27" s="156">
        <v>4.5</v>
      </c>
      <c r="J27" s="156">
        <v>6</v>
      </c>
      <c r="K27" s="166">
        <f t="shared" si="7"/>
        <v>10.5</v>
      </c>
      <c r="L27" s="231"/>
      <c r="M27" s="232"/>
      <c r="N27" s="232"/>
      <c r="O27" s="233"/>
      <c r="P27" s="166">
        <f t="shared" si="2"/>
        <v>0</v>
      </c>
      <c r="Q27" s="231"/>
      <c r="R27" s="232"/>
      <c r="S27" s="233">
        <v>3</v>
      </c>
      <c r="T27" s="166">
        <f t="shared" si="6"/>
        <v>3</v>
      </c>
      <c r="U27" s="154">
        <f t="shared" si="4"/>
        <v>31</v>
      </c>
    </row>
    <row r="28" spans="1:21" ht="18" customHeight="1">
      <c r="A28" s="84">
        <v>24</v>
      </c>
      <c r="B28" s="2">
        <v>49</v>
      </c>
      <c r="C28" s="2" t="s">
        <v>29</v>
      </c>
      <c r="D28" s="155">
        <v>6</v>
      </c>
      <c r="E28" s="156"/>
      <c r="F28" s="157"/>
      <c r="G28" s="17">
        <v>6</v>
      </c>
      <c r="H28" s="155">
        <v>15</v>
      </c>
      <c r="I28" s="156"/>
      <c r="J28" s="156"/>
      <c r="K28" s="166">
        <f t="shared" si="7"/>
        <v>15</v>
      </c>
      <c r="L28" s="13">
        <v>9</v>
      </c>
      <c r="M28" s="13"/>
      <c r="N28" s="13"/>
      <c r="O28" s="158"/>
      <c r="P28" s="166">
        <f t="shared" si="2"/>
        <v>9</v>
      </c>
      <c r="Q28" s="83"/>
      <c r="R28" s="13"/>
      <c r="S28" s="13"/>
      <c r="T28" s="166">
        <f t="shared" si="6"/>
        <v>0</v>
      </c>
      <c r="U28" s="154">
        <f>SUM(G31,K28,P28,T28)</f>
        <v>24</v>
      </c>
    </row>
    <row r="29" spans="1:21" ht="18" customHeight="1">
      <c r="A29" s="84">
        <v>25</v>
      </c>
      <c r="B29" s="2">
        <v>61</v>
      </c>
      <c r="C29" s="2" t="s">
        <v>68</v>
      </c>
      <c r="D29" s="155"/>
      <c r="E29" s="156"/>
      <c r="F29" s="157"/>
      <c r="G29" s="17">
        <f>SUM(D29:F29)</f>
        <v>0</v>
      </c>
      <c r="H29" s="155">
        <v>18</v>
      </c>
      <c r="I29" s="156"/>
      <c r="J29" s="156"/>
      <c r="K29" s="166">
        <f t="shared" si="7"/>
        <v>18</v>
      </c>
      <c r="L29" s="231"/>
      <c r="M29" s="232"/>
      <c r="N29" s="232"/>
      <c r="O29" s="233"/>
      <c r="P29" s="166">
        <f t="shared" si="2"/>
        <v>0</v>
      </c>
      <c r="Q29" s="231"/>
      <c r="R29" s="232"/>
      <c r="S29" s="233"/>
      <c r="T29" s="166">
        <f t="shared" si="6"/>
        <v>0</v>
      </c>
      <c r="U29" s="154">
        <f>SUM(G29,K29,P29,T29)</f>
        <v>18</v>
      </c>
    </row>
    <row r="30" spans="1:21" ht="18" customHeight="1">
      <c r="A30" s="84" t="s">
        <v>111</v>
      </c>
      <c r="B30" s="2">
        <v>14</v>
      </c>
      <c r="C30" s="2" t="s">
        <v>15</v>
      </c>
      <c r="D30" s="83">
        <v>12</v>
      </c>
      <c r="E30" s="13"/>
      <c r="F30" s="163"/>
      <c r="G30" s="17">
        <f>SUM(D30:F30)</f>
        <v>12</v>
      </c>
      <c r="H30" s="83"/>
      <c r="I30" s="13"/>
      <c r="J30" s="13"/>
      <c r="K30" s="166">
        <f aca="true" t="shared" si="8" ref="K30:K36">SUM(H30:J30)</f>
        <v>0</v>
      </c>
      <c r="L30" s="231">
        <v>6</v>
      </c>
      <c r="M30" s="232"/>
      <c r="N30" s="232"/>
      <c r="O30" s="233"/>
      <c r="P30" s="166">
        <f t="shared" si="2"/>
        <v>6</v>
      </c>
      <c r="Q30" s="231"/>
      <c r="R30" s="232"/>
      <c r="S30" s="233"/>
      <c r="T30" s="166">
        <f aca="true" t="shared" si="9" ref="T30:T36">SUM(Q30:S30)</f>
        <v>0</v>
      </c>
      <c r="U30" s="154">
        <f>SUM(G30,K30,P30,T30)</f>
        <v>18</v>
      </c>
    </row>
    <row r="31" spans="1:21" ht="18" customHeight="1">
      <c r="A31" s="84" t="s">
        <v>111</v>
      </c>
      <c r="B31" s="2">
        <v>108</v>
      </c>
      <c r="C31" s="122" t="s">
        <v>82</v>
      </c>
      <c r="D31" s="231"/>
      <c r="E31" s="232"/>
      <c r="F31" s="234"/>
      <c r="G31" s="17">
        <f>SUM(D31:F31)</f>
        <v>0</v>
      </c>
      <c r="H31" s="231"/>
      <c r="I31" s="232">
        <v>6</v>
      </c>
      <c r="J31" s="233"/>
      <c r="K31" s="17">
        <f>SUM(H31:J31)</f>
        <v>6</v>
      </c>
      <c r="L31" s="231"/>
      <c r="M31" s="232">
        <v>12</v>
      </c>
      <c r="N31" s="232"/>
      <c r="O31" s="233"/>
      <c r="P31" s="17">
        <f t="shared" si="2"/>
        <v>12</v>
      </c>
      <c r="Q31" s="231"/>
      <c r="R31" s="232"/>
      <c r="S31" s="233"/>
      <c r="T31" s="166">
        <f>SUM(Q31:S31)</f>
        <v>0</v>
      </c>
      <c r="U31" s="154">
        <f>SUM(G31,K31,P31,T31)</f>
        <v>18</v>
      </c>
    </row>
    <row r="32" spans="1:21" ht="18" customHeight="1">
      <c r="A32" s="84">
        <v>28</v>
      </c>
      <c r="B32" s="2">
        <v>35</v>
      </c>
      <c r="C32" s="2" t="s">
        <v>52</v>
      </c>
      <c r="D32" s="83"/>
      <c r="E32" s="13"/>
      <c r="F32" s="163"/>
      <c r="G32" s="17">
        <f>SUM(D32:F32)</f>
        <v>0</v>
      </c>
      <c r="H32" s="83"/>
      <c r="I32" s="13"/>
      <c r="J32" s="13"/>
      <c r="K32" s="166">
        <f t="shared" si="8"/>
        <v>0</v>
      </c>
      <c r="L32" s="237">
        <v>6</v>
      </c>
      <c r="M32" s="238"/>
      <c r="N32" s="238"/>
      <c r="O32" s="239"/>
      <c r="P32" s="166">
        <f t="shared" si="2"/>
        <v>6</v>
      </c>
      <c r="Q32" s="237"/>
      <c r="R32" s="238"/>
      <c r="S32" s="239"/>
      <c r="T32" s="166">
        <f t="shared" si="9"/>
        <v>0</v>
      </c>
      <c r="U32" s="154">
        <f>SUM(G32,K32,P32,T32)</f>
        <v>6</v>
      </c>
    </row>
    <row r="33" spans="1:21" ht="18" customHeight="1">
      <c r="A33" s="84" t="s">
        <v>111</v>
      </c>
      <c r="B33" s="2">
        <v>66</v>
      </c>
      <c r="C33" s="2" t="s">
        <v>34</v>
      </c>
      <c r="D33" s="155"/>
      <c r="E33" s="156"/>
      <c r="F33" s="157"/>
      <c r="G33" s="17">
        <f>SUM(D33:F33)</f>
        <v>0</v>
      </c>
      <c r="H33" s="155"/>
      <c r="I33" s="156"/>
      <c r="J33" s="156"/>
      <c r="K33" s="166">
        <f t="shared" si="8"/>
        <v>0</v>
      </c>
      <c r="L33" s="231"/>
      <c r="M33" s="232"/>
      <c r="N33" s="232"/>
      <c r="O33" s="233"/>
      <c r="P33" s="166">
        <f t="shared" si="2"/>
        <v>0</v>
      </c>
      <c r="Q33" s="231"/>
      <c r="R33" s="232"/>
      <c r="S33" s="233"/>
      <c r="T33" s="166">
        <f t="shared" si="9"/>
        <v>0</v>
      </c>
      <c r="U33" s="154">
        <f>SUM(G28,K33,P33,T33)</f>
        <v>6</v>
      </c>
    </row>
    <row r="34" spans="1:21" ht="18" customHeight="1">
      <c r="A34" s="84">
        <v>30</v>
      </c>
      <c r="B34" s="2">
        <v>63</v>
      </c>
      <c r="C34" s="2" t="s">
        <v>71</v>
      </c>
      <c r="D34" s="155"/>
      <c r="E34" s="156"/>
      <c r="F34" s="157"/>
      <c r="G34" s="17">
        <v>0</v>
      </c>
      <c r="H34" s="155"/>
      <c r="I34" s="156">
        <v>1</v>
      </c>
      <c r="J34" s="156"/>
      <c r="K34" s="166">
        <f t="shared" si="8"/>
        <v>1</v>
      </c>
      <c r="L34" s="13"/>
      <c r="M34" s="13"/>
      <c r="N34" s="13"/>
      <c r="O34" s="158"/>
      <c r="P34" s="166">
        <f t="shared" si="2"/>
        <v>0</v>
      </c>
      <c r="Q34" s="83"/>
      <c r="R34" s="13"/>
      <c r="S34" s="13"/>
      <c r="T34" s="166">
        <f t="shared" si="9"/>
        <v>0</v>
      </c>
      <c r="U34" s="154">
        <v>1</v>
      </c>
    </row>
    <row r="35" spans="1:21" ht="18" customHeight="1" thickBot="1">
      <c r="A35" s="217" t="s">
        <v>111</v>
      </c>
      <c r="B35" s="62">
        <v>7</v>
      </c>
      <c r="C35" s="62" t="s">
        <v>11</v>
      </c>
      <c r="D35" s="220"/>
      <c r="E35" s="221"/>
      <c r="F35" s="222"/>
      <c r="G35" s="161">
        <v>0</v>
      </c>
      <c r="H35" s="220"/>
      <c r="I35" s="221"/>
      <c r="J35" s="221"/>
      <c r="K35" s="167">
        <f t="shared" si="8"/>
        <v>0</v>
      </c>
      <c r="L35" s="119"/>
      <c r="M35" s="119"/>
      <c r="N35" s="119"/>
      <c r="O35" s="159"/>
      <c r="P35" s="167">
        <f t="shared" si="2"/>
        <v>0</v>
      </c>
      <c r="Q35" s="118"/>
      <c r="R35" s="119">
        <v>1</v>
      </c>
      <c r="S35" s="119"/>
      <c r="T35" s="167">
        <f t="shared" si="9"/>
        <v>1</v>
      </c>
      <c r="U35" s="201">
        <f>SUM(G37,K35,P35,T35)</f>
        <v>1</v>
      </c>
    </row>
    <row r="36" spans="1:21" ht="18" customHeight="1">
      <c r="A36" s="43"/>
      <c r="D36" s="48">
        <f>SUM(D5:D35)</f>
        <v>204</v>
      </c>
      <c r="E36" s="49">
        <f>SUM(E5:E35)</f>
        <v>186</v>
      </c>
      <c r="F36" s="48">
        <f>SUM(F5:F35)</f>
        <v>216</v>
      </c>
      <c r="G36" s="50">
        <f>SUM(D36:F36)</f>
        <v>606</v>
      </c>
      <c r="H36" s="38">
        <f>SUM(H5:H35)</f>
        <v>426</v>
      </c>
      <c r="I36" s="38">
        <f>SUM(I5:I35)</f>
        <v>447</v>
      </c>
      <c r="J36" s="38">
        <f>SUM(J5:J35)</f>
        <v>408</v>
      </c>
      <c r="K36" s="50">
        <f t="shared" si="8"/>
        <v>1281</v>
      </c>
      <c r="L36" s="38">
        <f>SUM(L5:L35)</f>
        <v>381</v>
      </c>
      <c r="M36" s="38">
        <f>SUM(M5:M35)</f>
        <v>321</v>
      </c>
      <c r="N36" s="51">
        <f>SUM(N5:N35)</f>
        <v>258</v>
      </c>
      <c r="O36" s="38">
        <f>SUM(O5:O35)</f>
        <v>108</v>
      </c>
      <c r="P36" s="50">
        <f t="shared" si="2"/>
        <v>1068</v>
      </c>
      <c r="Q36" s="38">
        <f>SUM(Q5:Q35)</f>
        <v>189</v>
      </c>
      <c r="R36" s="38">
        <f>SUM(R5:R35)</f>
        <v>189</v>
      </c>
      <c r="S36" s="51">
        <f>SUM(S5:S35)</f>
        <v>216</v>
      </c>
      <c r="T36" s="50">
        <f t="shared" si="9"/>
        <v>594</v>
      </c>
      <c r="U36" s="50">
        <f>SUM(U5:U35)</f>
        <v>3549</v>
      </c>
    </row>
    <row r="37" spans="1:21" ht="18" customHeight="1">
      <c r="A37" s="43"/>
      <c r="B37" s="2"/>
      <c r="C37" s="2"/>
      <c r="D37" s="13"/>
      <c r="E37" s="13"/>
      <c r="F37" s="13"/>
      <c r="G37" s="17"/>
      <c r="H37" s="13"/>
      <c r="I37" s="13"/>
      <c r="J37" s="13"/>
      <c r="K37" s="17"/>
      <c r="L37" s="13"/>
      <c r="M37" s="13"/>
      <c r="N37" s="13"/>
      <c r="O37" s="13"/>
      <c r="P37" s="17"/>
      <c r="U37" s="17"/>
    </row>
    <row r="38" spans="1:16" ht="18" customHeight="1">
      <c r="A38" s="351" t="s">
        <v>79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</row>
    <row r="39" spans="1:16" ht="18" customHeight="1">
      <c r="A39" s="43"/>
      <c r="B39" s="2"/>
      <c r="C39" s="2"/>
      <c r="D39" s="13"/>
      <c r="E39" s="13"/>
      <c r="F39" s="13"/>
      <c r="G39" s="17"/>
      <c r="H39" s="13"/>
      <c r="I39" s="13"/>
      <c r="J39" s="13"/>
      <c r="K39" s="17"/>
      <c r="L39" s="13"/>
      <c r="M39" s="13"/>
      <c r="N39" s="13"/>
      <c r="O39" s="13"/>
      <c r="P39" s="17"/>
    </row>
    <row r="40" spans="1:16" ht="18" customHeight="1">
      <c r="A40" s="43"/>
      <c r="B40" s="15"/>
      <c r="C40" s="16"/>
      <c r="D40" s="13"/>
      <c r="E40" s="13"/>
      <c r="F40" s="13"/>
      <c r="G40" s="17"/>
      <c r="H40" s="13"/>
      <c r="I40" s="13"/>
      <c r="J40" s="13"/>
      <c r="K40" s="17"/>
      <c r="L40" s="13"/>
      <c r="M40" s="13"/>
      <c r="N40" s="13"/>
      <c r="O40" s="13"/>
      <c r="P40" s="17"/>
    </row>
    <row r="41" spans="1:16" ht="18" customHeight="1">
      <c r="A41" s="4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8" customHeight="1">
      <c r="A42" s="4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8" customHeight="1">
      <c r="A43" s="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8" customHeight="1">
      <c r="A44" s="43"/>
      <c r="B44" s="1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8" customHeight="1">
      <c r="A45" s="4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ht="18" customHeight="1">
      <c r="A46" s="43"/>
    </row>
    <row r="47" ht="18" customHeight="1">
      <c r="A47" s="43"/>
    </row>
    <row r="48" ht="18" customHeight="1">
      <c r="A48" s="43"/>
    </row>
    <row r="49" ht="18" customHeight="1">
      <c r="A49" s="43"/>
    </row>
    <row r="50" spans="1:4" ht="18" customHeight="1">
      <c r="A50" s="43"/>
      <c r="B50" s="15"/>
      <c r="C50" s="16"/>
      <c r="D50" s="13"/>
    </row>
    <row r="51" spans="2:4" ht="9" customHeight="1">
      <c r="B51" s="7"/>
      <c r="C51" s="7"/>
      <c r="D51" s="7"/>
    </row>
    <row r="52" ht="18" customHeight="1"/>
    <row r="53" ht="7.5" customHeight="1">
      <c r="A53" s="21"/>
    </row>
    <row r="54" ht="18" customHeight="1"/>
    <row r="55" ht="18" customHeight="1">
      <c r="A55" s="21"/>
    </row>
    <row r="56" ht="15" customHeight="1"/>
    <row r="57" ht="15" customHeight="1"/>
    <row r="58" ht="15" customHeight="1"/>
    <row r="59" ht="15" customHeight="1"/>
    <row r="60" spans="2:25" s="31" customFormat="1" ht="15" customHeight="1">
      <c r="B60" s="10"/>
      <c r="C60" s="1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2"/>
      <c r="R60" s="12"/>
      <c r="S60" s="12"/>
      <c r="T60" s="12"/>
      <c r="U60" s="12"/>
      <c r="V60" s="12"/>
      <c r="W60" s="33"/>
      <c r="X60" s="12"/>
      <c r="Y60" s="12"/>
    </row>
    <row r="66" ht="15" customHeight="1"/>
    <row r="67" ht="15" customHeight="1"/>
  </sheetData>
  <sheetProtection/>
  <mergeCells count="7">
    <mergeCell ref="A38:P38"/>
    <mergeCell ref="A1:P1"/>
    <mergeCell ref="D3:G3"/>
    <mergeCell ref="H3:K3"/>
    <mergeCell ref="L3:P3"/>
    <mergeCell ref="U3:U4"/>
    <mergeCell ref="Q3:T3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G34" sqref="A1:AG34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6" width="4.75390625" style="10" customWidth="1"/>
    <col min="7" max="7" width="4.75390625" style="8" customWidth="1"/>
    <col min="8" max="8" width="5.75390625" style="25" customWidth="1"/>
    <col min="9" max="13" width="4.75390625" style="8" customWidth="1"/>
    <col min="14" max="14" width="5.75390625" style="25" customWidth="1"/>
    <col min="15" max="15" width="4.75390625" style="9" hidden="1" customWidth="1"/>
    <col min="16" max="18" width="3.75390625" style="8" hidden="1" customWidth="1"/>
    <col min="19" max="19" width="6.75390625" style="9" hidden="1" customWidth="1"/>
    <col min="20" max="21" width="6.75390625" style="8" hidden="1" customWidth="1"/>
    <col min="22" max="25" width="4.75390625" style="7" customWidth="1"/>
    <col min="26" max="26" width="5.75390625" style="7" customWidth="1"/>
    <col min="27" max="31" width="4.75390625" style="7" customWidth="1"/>
    <col min="32" max="32" width="5.75390625" style="7" customWidth="1"/>
    <col min="33" max="33" width="9.25390625" style="7" customWidth="1"/>
    <col min="34" max="16384" width="8.875" style="7" customWidth="1"/>
  </cols>
  <sheetData>
    <row r="1" spans="1:33" ht="21.75" customHeight="1" thickBot="1">
      <c r="A1" s="365" t="s">
        <v>165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68"/>
      <c r="P1" s="169"/>
      <c r="Q1" s="169"/>
      <c r="R1" s="169"/>
      <c r="S1" s="168"/>
      <c r="T1" s="169"/>
      <c r="U1" s="169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6"/>
    </row>
    <row r="2" spans="1:33" ht="15" customHeight="1">
      <c r="A2" s="44"/>
      <c r="B2" s="29"/>
      <c r="C2" s="123"/>
      <c r="D2" s="362" t="s">
        <v>119</v>
      </c>
      <c r="E2" s="362"/>
      <c r="F2" s="362"/>
      <c r="G2" s="362"/>
      <c r="H2" s="362"/>
      <c r="I2" s="363" t="s">
        <v>120</v>
      </c>
      <c r="J2" s="362"/>
      <c r="K2" s="362"/>
      <c r="L2" s="362"/>
      <c r="M2" s="362"/>
      <c r="N2" s="364"/>
      <c r="O2" s="168"/>
      <c r="P2" s="169"/>
      <c r="Q2" s="169"/>
      <c r="R2" s="169"/>
      <c r="S2" s="168"/>
      <c r="T2" s="169"/>
      <c r="U2" s="169"/>
      <c r="V2" s="363" t="s">
        <v>125</v>
      </c>
      <c r="W2" s="362"/>
      <c r="X2" s="362"/>
      <c r="Y2" s="362"/>
      <c r="Z2" s="364"/>
      <c r="AA2" s="363" t="s">
        <v>126</v>
      </c>
      <c r="AB2" s="362"/>
      <c r="AC2" s="362"/>
      <c r="AD2" s="362"/>
      <c r="AE2" s="362"/>
      <c r="AF2" s="364"/>
      <c r="AG2" s="55" t="s">
        <v>96</v>
      </c>
    </row>
    <row r="3" spans="1:33" ht="19.5" customHeight="1">
      <c r="A3" s="53" t="s">
        <v>97</v>
      </c>
      <c r="B3" s="6" t="s">
        <v>63</v>
      </c>
      <c r="C3" s="122" t="s">
        <v>51</v>
      </c>
      <c r="D3" s="24" t="s">
        <v>0</v>
      </c>
      <c r="E3" s="24" t="s">
        <v>2</v>
      </c>
      <c r="F3" s="24" t="s">
        <v>90</v>
      </c>
      <c r="G3" s="24" t="s">
        <v>91</v>
      </c>
      <c r="H3" s="54" t="s">
        <v>46</v>
      </c>
      <c r="I3" s="53" t="s">
        <v>0</v>
      </c>
      <c r="J3" s="24" t="s">
        <v>89</v>
      </c>
      <c r="K3" s="24" t="s">
        <v>2</v>
      </c>
      <c r="L3" s="24" t="s">
        <v>90</v>
      </c>
      <c r="M3" s="24" t="s">
        <v>91</v>
      </c>
      <c r="N3" s="120" t="s">
        <v>46</v>
      </c>
      <c r="O3" s="13" t="s">
        <v>3</v>
      </c>
      <c r="P3" s="170" t="s">
        <v>4</v>
      </c>
      <c r="Q3" s="170" t="s">
        <v>5</v>
      </c>
      <c r="R3" s="170" t="s">
        <v>6</v>
      </c>
      <c r="S3" s="13" t="s">
        <v>7</v>
      </c>
      <c r="T3" s="170" t="s">
        <v>8</v>
      </c>
      <c r="U3" s="170" t="s">
        <v>9</v>
      </c>
      <c r="V3" s="53" t="s">
        <v>0</v>
      </c>
      <c r="W3" s="24" t="s">
        <v>2</v>
      </c>
      <c r="X3" s="24" t="s">
        <v>90</v>
      </c>
      <c r="Y3" s="24" t="s">
        <v>91</v>
      </c>
      <c r="Z3" s="120" t="s">
        <v>46</v>
      </c>
      <c r="AA3" s="53" t="s">
        <v>0</v>
      </c>
      <c r="AB3" s="24" t="s">
        <v>89</v>
      </c>
      <c r="AC3" s="24" t="s">
        <v>2</v>
      </c>
      <c r="AD3" s="24" t="s">
        <v>91</v>
      </c>
      <c r="AE3" s="24" t="s">
        <v>90</v>
      </c>
      <c r="AF3" s="120" t="s">
        <v>46</v>
      </c>
      <c r="AG3" s="56" t="s">
        <v>46</v>
      </c>
    </row>
    <row r="4" spans="1:33" ht="15" customHeight="1">
      <c r="A4" s="60">
        <v>1</v>
      </c>
      <c r="B4" s="2">
        <v>9</v>
      </c>
      <c r="C4" s="122" t="s">
        <v>13</v>
      </c>
      <c r="D4" s="52">
        <v>28</v>
      </c>
      <c r="E4" s="24">
        <v>8</v>
      </c>
      <c r="F4" s="24">
        <v>44</v>
      </c>
      <c r="G4" s="96">
        <v>46</v>
      </c>
      <c r="H4" s="107">
        <f aca="true" t="shared" si="0" ref="H4:H33">SUM(D4:G4)</f>
        <v>126</v>
      </c>
      <c r="I4" s="52"/>
      <c r="J4" s="24"/>
      <c r="K4" s="24"/>
      <c r="L4" s="24"/>
      <c r="M4" s="96"/>
      <c r="N4" s="107">
        <f aca="true" t="shared" si="1" ref="N4:N33">SUM(I4:M4)</f>
        <v>0</v>
      </c>
      <c r="O4" s="13"/>
      <c r="P4" s="170"/>
      <c r="Q4" s="170"/>
      <c r="R4" s="170"/>
      <c r="S4" s="13"/>
      <c r="T4" s="170"/>
      <c r="U4" s="170"/>
      <c r="V4" s="52">
        <v>52</v>
      </c>
      <c r="W4" s="24">
        <v>30</v>
      </c>
      <c r="X4" s="24">
        <v>52</v>
      </c>
      <c r="Y4" s="96"/>
      <c r="Z4" s="107">
        <f aca="true" t="shared" si="2" ref="Z4:Z33">SUM(V4:Y4)</f>
        <v>134</v>
      </c>
      <c r="AA4" s="202"/>
      <c r="AB4" s="24"/>
      <c r="AC4" s="24"/>
      <c r="AD4" s="24"/>
      <c r="AE4" s="24"/>
      <c r="AF4" s="107">
        <f aca="true" t="shared" si="3" ref="AF4:AF11">SUM(AA4:AE4)</f>
        <v>0</v>
      </c>
      <c r="AG4" s="97">
        <f aca="true" t="shared" si="4" ref="AG4:AG33">H4+N4+Z4+AF4</f>
        <v>260</v>
      </c>
    </row>
    <row r="5" spans="1:33" ht="15" customHeight="1">
      <c r="A5" s="60">
        <v>2</v>
      </c>
      <c r="B5" s="2">
        <v>12</v>
      </c>
      <c r="C5" s="2" t="s">
        <v>152</v>
      </c>
      <c r="D5" s="52">
        <v>36</v>
      </c>
      <c r="E5" s="24">
        <v>26</v>
      </c>
      <c r="F5" s="24">
        <v>10</v>
      </c>
      <c r="G5" s="96"/>
      <c r="H5" s="107">
        <f t="shared" si="0"/>
        <v>72</v>
      </c>
      <c r="I5" s="24"/>
      <c r="J5" s="24"/>
      <c r="K5" s="24"/>
      <c r="L5" s="24"/>
      <c r="M5" s="24"/>
      <c r="N5" s="107">
        <f t="shared" si="1"/>
        <v>0</v>
      </c>
      <c r="O5" s="13"/>
      <c r="P5" s="170"/>
      <c r="Q5" s="170"/>
      <c r="R5" s="170"/>
      <c r="S5" s="13"/>
      <c r="T5" s="170"/>
      <c r="U5" s="170"/>
      <c r="V5" s="24">
        <v>26</v>
      </c>
      <c r="W5" s="24">
        <v>40</v>
      </c>
      <c r="X5" s="24">
        <v>36</v>
      </c>
      <c r="Y5" s="24">
        <v>34</v>
      </c>
      <c r="Z5" s="107">
        <f t="shared" si="2"/>
        <v>136</v>
      </c>
      <c r="AA5" s="202" t="s">
        <v>167</v>
      </c>
      <c r="AB5" s="24"/>
      <c r="AC5" s="24"/>
      <c r="AD5" s="24"/>
      <c r="AE5" s="24"/>
      <c r="AF5" s="107">
        <f t="shared" si="3"/>
        <v>0</v>
      </c>
      <c r="AG5" s="97">
        <f t="shared" si="4"/>
        <v>208</v>
      </c>
    </row>
    <row r="6" spans="1:33" ht="15" customHeight="1">
      <c r="A6" s="60">
        <v>3</v>
      </c>
      <c r="B6" s="2">
        <v>119</v>
      </c>
      <c r="C6" s="122" t="s">
        <v>39</v>
      </c>
      <c r="D6" s="52">
        <v>18</v>
      </c>
      <c r="E6" s="24">
        <v>16</v>
      </c>
      <c r="F6" s="24">
        <v>20</v>
      </c>
      <c r="G6" s="96">
        <v>44</v>
      </c>
      <c r="H6" s="107">
        <f t="shared" si="0"/>
        <v>98</v>
      </c>
      <c r="I6" s="52">
        <v>50</v>
      </c>
      <c r="J6" s="24"/>
      <c r="K6" s="24">
        <v>24</v>
      </c>
      <c r="L6" s="24">
        <v>8</v>
      </c>
      <c r="M6" s="96"/>
      <c r="N6" s="107">
        <f t="shared" si="1"/>
        <v>82</v>
      </c>
      <c r="O6" s="13"/>
      <c r="P6" s="170"/>
      <c r="Q6" s="170"/>
      <c r="R6" s="170"/>
      <c r="S6" s="13"/>
      <c r="T6" s="170"/>
      <c r="U6" s="170"/>
      <c r="V6" s="52"/>
      <c r="W6" s="24"/>
      <c r="X6" s="24"/>
      <c r="Y6" s="96"/>
      <c r="Z6" s="107">
        <f t="shared" si="2"/>
        <v>0</v>
      </c>
      <c r="AA6" s="52"/>
      <c r="AB6" s="24"/>
      <c r="AC6" s="24"/>
      <c r="AD6" s="24"/>
      <c r="AE6" s="24">
        <v>8</v>
      </c>
      <c r="AF6" s="107">
        <f t="shared" si="3"/>
        <v>8</v>
      </c>
      <c r="AG6" s="97">
        <f t="shared" si="4"/>
        <v>188</v>
      </c>
    </row>
    <row r="7" spans="1:33" ht="15" customHeight="1">
      <c r="A7" s="60">
        <v>4</v>
      </c>
      <c r="B7" s="2">
        <v>24</v>
      </c>
      <c r="C7" s="122" t="s">
        <v>18</v>
      </c>
      <c r="D7" s="52"/>
      <c r="E7" s="24"/>
      <c r="F7" s="24"/>
      <c r="G7" s="96"/>
      <c r="H7" s="107">
        <f t="shared" si="0"/>
        <v>0</v>
      </c>
      <c r="I7" s="52">
        <v>18</v>
      </c>
      <c r="J7" s="24"/>
      <c r="K7" s="24">
        <v>20</v>
      </c>
      <c r="L7" s="24">
        <v>8</v>
      </c>
      <c r="M7" s="96"/>
      <c r="N7" s="107">
        <f t="shared" si="1"/>
        <v>46</v>
      </c>
      <c r="O7" s="13"/>
      <c r="P7" s="170"/>
      <c r="Q7" s="170"/>
      <c r="R7" s="170"/>
      <c r="S7" s="13"/>
      <c r="T7" s="170"/>
      <c r="U7" s="170"/>
      <c r="V7" s="52"/>
      <c r="W7" s="24"/>
      <c r="X7" s="24"/>
      <c r="Y7" s="96"/>
      <c r="Z7" s="107">
        <f t="shared" si="2"/>
        <v>0</v>
      </c>
      <c r="AA7" s="52"/>
      <c r="AB7" s="24"/>
      <c r="AC7" s="24">
        <v>8</v>
      </c>
      <c r="AD7" s="24"/>
      <c r="AE7" s="24">
        <v>28</v>
      </c>
      <c r="AF7" s="107">
        <f t="shared" si="3"/>
        <v>36</v>
      </c>
      <c r="AG7" s="97">
        <f t="shared" si="4"/>
        <v>82</v>
      </c>
    </row>
    <row r="8" spans="1:33" ht="15" customHeight="1">
      <c r="A8" s="60">
        <v>5</v>
      </c>
      <c r="B8" s="2">
        <v>1</v>
      </c>
      <c r="C8" s="122" t="s">
        <v>10</v>
      </c>
      <c r="D8" s="52"/>
      <c r="E8" s="24"/>
      <c r="F8" s="24"/>
      <c r="G8" s="96"/>
      <c r="H8" s="107">
        <f t="shared" si="0"/>
        <v>0</v>
      </c>
      <c r="I8" s="52">
        <v>30</v>
      </c>
      <c r="J8" s="24"/>
      <c r="K8" s="24">
        <v>8</v>
      </c>
      <c r="L8" s="24"/>
      <c r="M8" s="96"/>
      <c r="N8" s="107">
        <f t="shared" si="1"/>
        <v>38</v>
      </c>
      <c r="O8" s="13"/>
      <c r="P8" s="170"/>
      <c r="Q8" s="170"/>
      <c r="R8" s="170"/>
      <c r="S8" s="13"/>
      <c r="T8" s="170"/>
      <c r="U8" s="170"/>
      <c r="V8" s="52"/>
      <c r="W8" s="24"/>
      <c r="X8" s="24"/>
      <c r="Y8" s="96"/>
      <c r="Z8" s="107">
        <f t="shared" si="2"/>
        <v>0</v>
      </c>
      <c r="AA8" s="52">
        <v>8</v>
      </c>
      <c r="AB8" s="24"/>
      <c r="AC8" s="24">
        <v>8</v>
      </c>
      <c r="AD8" s="24"/>
      <c r="AE8" s="24"/>
      <c r="AF8" s="107">
        <f t="shared" si="3"/>
        <v>16</v>
      </c>
      <c r="AG8" s="97">
        <f t="shared" si="4"/>
        <v>54</v>
      </c>
    </row>
    <row r="9" spans="1:33" ht="15" customHeight="1">
      <c r="A9" s="60">
        <v>6</v>
      </c>
      <c r="B9" s="2">
        <v>103</v>
      </c>
      <c r="C9" s="122" t="s">
        <v>62</v>
      </c>
      <c r="D9" s="52"/>
      <c r="E9" s="24"/>
      <c r="F9" s="24"/>
      <c r="G9" s="96"/>
      <c r="H9" s="107">
        <f t="shared" si="0"/>
        <v>0</v>
      </c>
      <c r="I9" s="52">
        <v>12</v>
      </c>
      <c r="J9" s="24"/>
      <c r="K9" s="24">
        <v>24</v>
      </c>
      <c r="L9" s="24"/>
      <c r="M9" s="96"/>
      <c r="N9" s="107">
        <f t="shared" si="1"/>
        <v>36</v>
      </c>
      <c r="O9" s="13"/>
      <c r="P9" s="170"/>
      <c r="Q9" s="170"/>
      <c r="R9" s="170"/>
      <c r="S9" s="13"/>
      <c r="T9" s="170"/>
      <c r="U9" s="170"/>
      <c r="V9" s="52"/>
      <c r="W9" s="24"/>
      <c r="X9" s="202"/>
      <c r="Y9" s="96"/>
      <c r="Z9" s="107">
        <f t="shared" si="2"/>
        <v>0</v>
      </c>
      <c r="AA9" s="52">
        <v>12</v>
      </c>
      <c r="AB9" s="24"/>
      <c r="AC9" s="24"/>
      <c r="AD9" s="24"/>
      <c r="AE9" s="24"/>
      <c r="AF9" s="107">
        <f t="shared" si="3"/>
        <v>12</v>
      </c>
      <c r="AG9" s="97">
        <f t="shared" si="4"/>
        <v>48</v>
      </c>
    </row>
    <row r="10" spans="1:33" ht="15" customHeight="1">
      <c r="A10" s="60">
        <v>7</v>
      </c>
      <c r="B10" s="2">
        <v>57</v>
      </c>
      <c r="C10" s="122" t="s">
        <v>105</v>
      </c>
      <c r="D10" s="52"/>
      <c r="E10" s="24"/>
      <c r="F10" s="24"/>
      <c r="G10" s="96"/>
      <c r="H10" s="107">
        <f t="shared" si="0"/>
        <v>0</v>
      </c>
      <c r="I10" s="52"/>
      <c r="J10" s="24"/>
      <c r="K10" s="24"/>
      <c r="L10" s="24">
        <v>16</v>
      </c>
      <c r="M10" s="96"/>
      <c r="N10" s="107">
        <f t="shared" si="1"/>
        <v>16</v>
      </c>
      <c r="O10" s="13"/>
      <c r="P10" s="170"/>
      <c r="Q10" s="170"/>
      <c r="R10" s="170"/>
      <c r="S10" s="13"/>
      <c r="T10" s="170"/>
      <c r="U10" s="170"/>
      <c r="V10" s="52"/>
      <c r="W10" s="24"/>
      <c r="X10" s="24"/>
      <c r="Y10" s="96"/>
      <c r="Z10" s="107">
        <f t="shared" si="2"/>
        <v>0</v>
      </c>
      <c r="AA10" s="52"/>
      <c r="AB10" s="24"/>
      <c r="AC10" s="24"/>
      <c r="AD10" s="24"/>
      <c r="AE10" s="24">
        <v>20</v>
      </c>
      <c r="AF10" s="107">
        <f t="shared" si="3"/>
        <v>20</v>
      </c>
      <c r="AG10" s="97">
        <f t="shared" si="4"/>
        <v>36</v>
      </c>
    </row>
    <row r="11" spans="1:33" ht="15" customHeight="1">
      <c r="A11" s="60">
        <v>8</v>
      </c>
      <c r="B11" s="2">
        <v>64</v>
      </c>
      <c r="C11" s="122" t="s">
        <v>33</v>
      </c>
      <c r="D11" s="52"/>
      <c r="E11" s="24"/>
      <c r="F11" s="24"/>
      <c r="G11" s="96"/>
      <c r="H11" s="107">
        <f t="shared" si="0"/>
        <v>0</v>
      </c>
      <c r="I11" s="52"/>
      <c r="J11" s="24"/>
      <c r="K11" s="24">
        <v>10</v>
      </c>
      <c r="L11" s="24">
        <v>8</v>
      </c>
      <c r="M11" s="96"/>
      <c r="N11" s="107">
        <f t="shared" si="1"/>
        <v>18</v>
      </c>
      <c r="O11" s="13"/>
      <c r="P11" s="170"/>
      <c r="Q11" s="170"/>
      <c r="R11" s="170"/>
      <c r="S11" s="13"/>
      <c r="T11" s="170"/>
      <c r="U11" s="170"/>
      <c r="V11" s="52"/>
      <c r="W11" s="24"/>
      <c r="X11" s="24"/>
      <c r="Y11" s="96"/>
      <c r="Z11" s="107">
        <f t="shared" si="2"/>
        <v>0</v>
      </c>
      <c r="AA11" s="52"/>
      <c r="AB11" s="24"/>
      <c r="AC11" s="24"/>
      <c r="AD11" s="24"/>
      <c r="AE11" s="24">
        <v>10</v>
      </c>
      <c r="AF11" s="107">
        <f t="shared" si="3"/>
        <v>10</v>
      </c>
      <c r="AG11" s="97">
        <f t="shared" si="4"/>
        <v>28</v>
      </c>
    </row>
    <row r="12" spans="1:33" ht="15" customHeight="1">
      <c r="A12" s="60">
        <v>9</v>
      </c>
      <c r="B12" s="2">
        <v>30</v>
      </c>
      <c r="C12" s="2" t="s">
        <v>58</v>
      </c>
      <c r="D12" s="52"/>
      <c r="E12" s="24"/>
      <c r="F12" s="24"/>
      <c r="G12" s="24"/>
      <c r="H12" s="52">
        <f t="shared" si="0"/>
        <v>0</v>
      </c>
      <c r="I12" s="52"/>
      <c r="J12" s="24"/>
      <c r="K12" s="24">
        <v>12</v>
      </c>
      <c r="L12" s="24">
        <v>12</v>
      </c>
      <c r="M12" s="24"/>
      <c r="N12" s="52">
        <f t="shared" si="1"/>
        <v>24</v>
      </c>
      <c r="O12" s="13"/>
      <c r="P12" s="170"/>
      <c r="Q12" s="170"/>
      <c r="R12" s="170"/>
      <c r="S12" s="13"/>
      <c r="T12" s="170"/>
      <c r="U12" s="170"/>
      <c r="V12" s="52"/>
      <c r="W12" s="24"/>
      <c r="X12" s="24"/>
      <c r="Y12" s="24"/>
      <c r="Z12" s="52">
        <f t="shared" si="2"/>
        <v>0</v>
      </c>
      <c r="AA12" s="208"/>
      <c r="AB12" s="24"/>
      <c r="AC12" s="24"/>
      <c r="AD12" s="24"/>
      <c r="AE12" s="24"/>
      <c r="AF12" s="52">
        <f>SUM(AB12:AE12)</f>
        <v>0</v>
      </c>
      <c r="AG12" s="97">
        <f t="shared" si="4"/>
        <v>24</v>
      </c>
    </row>
    <row r="13" spans="1:33" ht="15" customHeight="1">
      <c r="A13" s="60" t="s">
        <v>111</v>
      </c>
      <c r="B13" s="2">
        <v>39</v>
      </c>
      <c r="C13" s="122" t="s">
        <v>22</v>
      </c>
      <c r="D13" s="52"/>
      <c r="E13" s="24"/>
      <c r="F13" s="24"/>
      <c r="G13" s="96"/>
      <c r="H13" s="107">
        <f t="shared" si="0"/>
        <v>0</v>
      </c>
      <c r="I13" s="52">
        <v>10</v>
      </c>
      <c r="J13" s="24"/>
      <c r="K13" s="24">
        <v>10</v>
      </c>
      <c r="L13" s="24"/>
      <c r="M13" s="96"/>
      <c r="N13" s="107">
        <f t="shared" si="1"/>
        <v>20</v>
      </c>
      <c r="O13" s="13"/>
      <c r="P13" s="170"/>
      <c r="Q13" s="170"/>
      <c r="R13" s="170"/>
      <c r="S13" s="13"/>
      <c r="T13" s="170"/>
      <c r="U13" s="170"/>
      <c r="V13" s="52"/>
      <c r="W13" s="24"/>
      <c r="X13" s="24"/>
      <c r="Y13" s="96"/>
      <c r="Z13" s="107">
        <f t="shared" si="2"/>
        <v>0</v>
      </c>
      <c r="AA13" s="52"/>
      <c r="AB13" s="24"/>
      <c r="AC13" s="24"/>
      <c r="AD13" s="24"/>
      <c r="AE13" s="24"/>
      <c r="AF13" s="107">
        <f aca="true" t="shared" si="5" ref="AF13:AF33">SUM(AA13:AE13)</f>
        <v>0</v>
      </c>
      <c r="AG13" s="97">
        <f t="shared" si="4"/>
        <v>20</v>
      </c>
    </row>
    <row r="14" spans="1:33" ht="15" customHeight="1">
      <c r="A14" s="60" t="s">
        <v>111</v>
      </c>
      <c r="B14" s="2">
        <v>185</v>
      </c>
      <c r="C14" s="122" t="s">
        <v>122</v>
      </c>
      <c r="D14" s="52"/>
      <c r="E14" s="24"/>
      <c r="F14" s="24"/>
      <c r="G14" s="96"/>
      <c r="H14" s="107">
        <f t="shared" si="0"/>
        <v>0</v>
      </c>
      <c r="I14" s="52">
        <v>10</v>
      </c>
      <c r="J14" s="24"/>
      <c r="K14" s="24"/>
      <c r="L14" s="24">
        <v>10</v>
      </c>
      <c r="M14" s="96"/>
      <c r="N14" s="107">
        <f t="shared" si="1"/>
        <v>20</v>
      </c>
      <c r="O14" s="13"/>
      <c r="P14" s="170"/>
      <c r="Q14" s="170"/>
      <c r="R14" s="170"/>
      <c r="S14" s="13"/>
      <c r="T14" s="170"/>
      <c r="U14" s="170"/>
      <c r="V14" s="52"/>
      <c r="W14" s="24"/>
      <c r="X14" s="24"/>
      <c r="Y14" s="96"/>
      <c r="Z14" s="107">
        <f t="shared" si="2"/>
        <v>0</v>
      </c>
      <c r="AA14" s="52"/>
      <c r="AB14" s="24"/>
      <c r="AC14" s="24"/>
      <c r="AD14" s="24"/>
      <c r="AE14" s="24"/>
      <c r="AF14" s="107">
        <f t="shared" si="5"/>
        <v>0</v>
      </c>
      <c r="AG14" s="97">
        <f t="shared" si="4"/>
        <v>20</v>
      </c>
    </row>
    <row r="15" spans="1:33" ht="15" customHeight="1">
      <c r="A15" s="60" t="s">
        <v>111</v>
      </c>
      <c r="B15" s="2">
        <v>42</v>
      </c>
      <c r="C15" s="122" t="s">
        <v>23</v>
      </c>
      <c r="D15" s="52"/>
      <c r="E15" s="24">
        <v>20</v>
      </c>
      <c r="F15" s="24"/>
      <c r="G15" s="96"/>
      <c r="H15" s="107">
        <f t="shared" si="0"/>
        <v>20</v>
      </c>
      <c r="I15" s="52"/>
      <c r="J15" s="24"/>
      <c r="K15" s="24"/>
      <c r="L15" s="24"/>
      <c r="M15" s="96"/>
      <c r="N15" s="107">
        <f t="shared" si="1"/>
        <v>0</v>
      </c>
      <c r="O15" s="13"/>
      <c r="P15" s="170"/>
      <c r="Q15" s="170"/>
      <c r="R15" s="170"/>
      <c r="S15" s="13"/>
      <c r="T15" s="170"/>
      <c r="U15" s="170"/>
      <c r="V15" s="52"/>
      <c r="W15" s="24"/>
      <c r="X15" s="24"/>
      <c r="Y15" s="96"/>
      <c r="Z15" s="107">
        <f t="shared" si="2"/>
        <v>0</v>
      </c>
      <c r="AA15" s="52"/>
      <c r="AB15" s="24"/>
      <c r="AC15" s="24"/>
      <c r="AD15" s="24"/>
      <c r="AE15" s="24"/>
      <c r="AF15" s="107">
        <f t="shared" si="5"/>
        <v>0</v>
      </c>
      <c r="AG15" s="97">
        <f t="shared" si="4"/>
        <v>20</v>
      </c>
    </row>
    <row r="16" spans="1:33" ht="15" customHeight="1">
      <c r="A16" s="60">
        <v>13</v>
      </c>
      <c r="B16" s="2">
        <v>116</v>
      </c>
      <c r="C16" s="122" t="s">
        <v>38</v>
      </c>
      <c r="D16" s="52"/>
      <c r="E16" s="24"/>
      <c r="F16" s="24"/>
      <c r="G16" s="96"/>
      <c r="H16" s="107">
        <f t="shared" si="0"/>
        <v>0</v>
      </c>
      <c r="I16" s="52"/>
      <c r="J16" s="24"/>
      <c r="K16" s="24"/>
      <c r="L16" s="24">
        <v>18</v>
      </c>
      <c r="M16" s="96"/>
      <c r="N16" s="107">
        <f t="shared" si="1"/>
        <v>18</v>
      </c>
      <c r="O16" s="13"/>
      <c r="P16" s="170"/>
      <c r="Q16" s="170"/>
      <c r="R16" s="170"/>
      <c r="S16" s="13"/>
      <c r="T16" s="170"/>
      <c r="U16" s="170"/>
      <c r="V16" s="52"/>
      <c r="W16" s="24"/>
      <c r="X16" s="24"/>
      <c r="Y16" s="96"/>
      <c r="Z16" s="107">
        <f t="shared" si="2"/>
        <v>0</v>
      </c>
      <c r="AA16" s="52"/>
      <c r="AB16" s="215"/>
      <c r="AC16" s="24"/>
      <c r="AD16" s="24"/>
      <c r="AE16" s="24"/>
      <c r="AF16" s="107">
        <f t="shared" si="5"/>
        <v>0</v>
      </c>
      <c r="AG16" s="97">
        <f t="shared" si="4"/>
        <v>18</v>
      </c>
    </row>
    <row r="17" spans="1:33" ht="15" customHeight="1">
      <c r="A17" s="60">
        <v>14</v>
      </c>
      <c r="B17" s="2">
        <v>121</v>
      </c>
      <c r="C17" s="122" t="s">
        <v>40</v>
      </c>
      <c r="D17" s="52">
        <v>8</v>
      </c>
      <c r="E17" s="24">
        <v>8</v>
      </c>
      <c r="F17" s="24"/>
      <c r="G17" s="96"/>
      <c r="H17" s="107">
        <f t="shared" si="0"/>
        <v>16</v>
      </c>
      <c r="I17" s="52"/>
      <c r="J17" s="24"/>
      <c r="K17" s="24"/>
      <c r="L17" s="24"/>
      <c r="M17" s="96"/>
      <c r="N17" s="107">
        <f t="shared" si="1"/>
        <v>0</v>
      </c>
      <c r="O17" s="13"/>
      <c r="P17" s="170"/>
      <c r="Q17" s="170"/>
      <c r="R17" s="170"/>
      <c r="S17" s="13"/>
      <c r="T17" s="170"/>
      <c r="U17" s="170"/>
      <c r="V17" s="52"/>
      <c r="W17" s="24"/>
      <c r="X17" s="24"/>
      <c r="Y17" s="96"/>
      <c r="Z17" s="107">
        <f t="shared" si="2"/>
        <v>0</v>
      </c>
      <c r="AA17" s="52"/>
      <c r="AB17" s="24"/>
      <c r="AC17" s="24"/>
      <c r="AD17" s="24"/>
      <c r="AE17" s="24"/>
      <c r="AF17" s="107">
        <f t="shared" si="5"/>
        <v>0</v>
      </c>
      <c r="AG17" s="97">
        <f t="shared" si="4"/>
        <v>16</v>
      </c>
    </row>
    <row r="18" spans="1:33" ht="15" customHeight="1">
      <c r="A18" s="60" t="s">
        <v>111</v>
      </c>
      <c r="B18" s="2">
        <v>52</v>
      </c>
      <c r="C18" s="122" t="s">
        <v>30</v>
      </c>
      <c r="D18" s="52"/>
      <c r="E18" s="24">
        <v>8</v>
      </c>
      <c r="F18" s="24"/>
      <c r="G18" s="96"/>
      <c r="H18" s="107">
        <f t="shared" si="0"/>
        <v>8</v>
      </c>
      <c r="I18" s="52"/>
      <c r="J18" s="24"/>
      <c r="K18" s="24"/>
      <c r="L18" s="24"/>
      <c r="M18" s="96"/>
      <c r="N18" s="107">
        <f t="shared" si="1"/>
        <v>0</v>
      </c>
      <c r="O18" s="13"/>
      <c r="P18" s="170"/>
      <c r="Q18" s="170"/>
      <c r="R18" s="170"/>
      <c r="S18" s="13"/>
      <c r="T18" s="170"/>
      <c r="U18" s="170"/>
      <c r="V18" s="52"/>
      <c r="W18" s="24"/>
      <c r="X18" s="24"/>
      <c r="Y18" s="96"/>
      <c r="Z18" s="107">
        <f t="shared" si="2"/>
        <v>0</v>
      </c>
      <c r="AA18" s="52"/>
      <c r="AB18" s="24"/>
      <c r="AC18" s="24"/>
      <c r="AD18" s="24"/>
      <c r="AE18" s="24">
        <v>8</v>
      </c>
      <c r="AF18" s="107">
        <f t="shared" si="5"/>
        <v>8</v>
      </c>
      <c r="AG18" s="97">
        <f t="shared" si="4"/>
        <v>16</v>
      </c>
    </row>
    <row r="19" spans="1:33" ht="15" customHeight="1">
      <c r="A19" s="60" t="s">
        <v>111</v>
      </c>
      <c r="B19" s="2">
        <v>61</v>
      </c>
      <c r="C19" s="122" t="s">
        <v>68</v>
      </c>
      <c r="D19" s="52"/>
      <c r="E19" s="24">
        <v>8</v>
      </c>
      <c r="F19" s="24"/>
      <c r="G19" s="96">
        <v>8</v>
      </c>
      <c r="H19" s="107">
        <f t="shared" si="0"/>
        <v>16</v>
      </c>
      <c r="I19" s="52"/>
      <c r="J19" s="24"/>
      <c r="K19" s="24"/>
      <c r="L19" s="24"/>
      <c r="M19" s="96"/>
      <c r="N19" s="107">
        <f t="shared" si="1"/>
        <v>0</v>
      </c>
      <c r="O19" s="13"/>
      <c r="P19" s="170"/>
      <c r="Q19" s="170"/>
      <c r="R19" s="170"/>
      <c r="S19" s="13"/>
      <c r="T19" s="170"/>
      <c r="U19" s="170"/>
      <c r="V19" s="52"/>
      <c r="W19" s="24"/>
      <c r="X19" s="24"/>
      <c r="Y19" s="96"/>
      <c r="Z19" s="107">
        <f t="shared" si="2"/>
        <v>0</v>
      </c>
      <c r="AA19" s="52"/>
      <c r="AB19" s="24"/>
      <c r="AC19" s="24"/>
      <c r="AD19" s="24"/>
      <c r="AE19" s="24"/>
      <c r="AF19" s="107">
        <f t="shared" si="5"/>
        <v>0</v>
      </c>
      <c r="AG19" s="97">
        <f t="shared" si="4"/>
        <v>16</v>
      </c>
    </row>
    <row r="20" spans="1:33" ht="15" customHeight="1">
      <c r="A20" s="60" t="s">
        <v>111</v>
      </c>
      <c r="B20" s="2">
        <v>45</v>
      </c>
      <c r="C20" s="122" t="s">
        <v>25</v>
      </c>
      <c r="D20" s="52"/>
      <c r="E20" s="24"/>
      <c r="F20" s="24"/>
      <c r="G20" s="96">
        <v>8</v>
      </c>
      <c r="H20" s="107">
        <f t="shared" si="0"/>
        <v>8</v>
      </c>
      <c r="I20" s="52"/>
      <c r="J20" s="24"/>
      <c r="K20" s="24"/>
      <c r="L20" s="24"/>
      <c r="M20" s="96"/>
      <c r="N20" s="107">
        <f t="shared" si="1"/>
        <v>0</v>
      </c>
      <c r="O20" s="13"/>
      <c r="P20" s="170"/>
      <c r="Q20" s="170"/>
      <c r="R20" s="170"/>
      <c r="S20" s="13"/>
      <c r="T20" s="170"/>
      <c r="U20" s="170"/>
      <c r="V20" s="52"/>
      <c r="W20" s="24"/>
      <c r="X20" s="24">
        <v>8</v>
      </c>
      <c r="Y20" s="96"/>
      <c r="Z20" s="107">
        <f t="shared" si="2"/>
        <v>8</v>
      </c>
      <c r="AA20" s="52"/>
      <c r="AB20" s="24"/>
      <c r="AC20" s="24"/>
      <c r="AD20" s="24"/>
      <c r="AE20" s="24"/>
      <c r="AF20" s="107">
        <f t="shared" si="5"/>
        <v>0</v>
      </c>
      <c r="AG20" s="97">
        <f t="shared" si="4"/>
        <v>16</v>
      </c>
    </row>
    <row r="21" spans="1:33" ht="15" customHeight="1">
      <c r="A21" s="60" t="s">
        <v>111</v>
      </c>
      <c r="B21" s="2">
        <v>120</v>
      </c>
      <c r="C21" s="122" t="s">
        <v>171</v>
      </c>
      <c r="D21" s="52"/>
      <c r="E21" s="24">
        <v>8</v>
      </c>
      <c r="F21" s="24"/>
      <c r="G21" s="96">
        <v>8</v>
      </c>
      <c r="H21" s="107">
        <f t="shared" si="0"/>
        <v>16</v>
      </c>
      <c r="I21" s="52"/>
      <c r="J21" s="24"/>
      <c r="K21" s="24"/>
      <c r="L21" s="24"/>
      <c r="M21" s="96"/>
      <c r="N21" s="107">
        <f t="shared" si="1"/>
        <v>0</v>
      </c>
      <c r="O21" s="13"/>
      <c r="P21" s="170"/>
      <c r="Q21" s="170"/>
      <c r="R21" s="170"/>
      <c r="S21" s="13"/>
      <c r="T21" s="170"/>
      <c r="U21" s="170"/>
      <c r="V21" s="52"/>
      <c r="W21" s="24"/>
      <c r="X21" s="24"/>
      <c r="Y21" s="96"/>
      <c r="Z21" s="107">
        <f t="shared" si="2"/>
        <v>0</v>
      </c>
      <c r="AA21" s="52"/>
      <c r="AB21" s="24"/>
      <c r="AC21" s="24"/>
      <c r="AD21" s="24"/>
      <c r="AE21" s="24"/>
      <c r="AF21" s="107">
        <f t="shared" si="5"/>
        <v>0</v>
      </c>
      <c r="AG21" s="97">
        <f t="shared" si="4"/>
        <v>16</v>
      </c>
    </row>
    <row r="22" spans="1:33" ht="15" customHeight="1">
      <c r="A22" s="60" t="s">
        <v>111</v>
      </c>
      <c r="B22" s="2">
        <v>129</v>
      </c>
      <c r="C22" s="122" t="s">
        <v>118</v>
      </c>
      <c r="D22" s="24"/>
      <c r="E22" s="24"/>
      <c r="F22" s="96">
        <v>16</v>
      </c>
      <c r="G22" s="24"/>
      <c r="H22" s="107">
        <f t="shared" si="0"/>
        <v>16</v>
      </c>
      <c r="I22" s="24"/>
      <c r="J22" s="24"/>
      <c r="K22" s="24"/>
      <c r="L22" s="24"/>
      <c r="M22" s="24"/>
      <c r="N22" s="107">
        <f t="shared" si="1"/>
        <v>0</v>
      </c>
      <c r="O22" s="13"/>
      <c r="P22" s="170"/>
      <c r="Q22" s="170"/>
      <c r="R22" s="170"/>
      <c r="S22" s="13"/>
      <c r="T22" s="170"/>
      <c r="U22" s="170"/>
      <c r="V22" s="24"/>
      <c r="W22" s="24"/>
      <c r="X22" s="24"/>
      <c r="Y22" s="24"/>
      <c r="Z22" s="107">
        <f t="shared" si="2"/>
        <v>0</v>
      </c>
      <c r="AA22" s="24"/>
      <c r="AB22" s="24"/>
      <c r="AC22" s="24"/>
      <c r="AD22" s="24"/>
      <c r="AE22" s="24"/>
      <c r="AF22" s="107">
        <f t="shared" si="5"/>
        <v>0</v>
      </c>
      <c r="AG22" s="216">
        <f t="shared" si="4"/>
        <v>16</v>
      </c>
    </row>
    <row r="23" spans="1:33" ht="15" customHeight="1">
      <c r="A23" s="60">
        <v>20</v>
      </c>
      <c r="B23" s="2">
        <v>60</v>
      </c>
      <c r="C23" s="122" t="s">
        <v>32</v>
      </c>
      <c r="D23" s="52"/>
      <c r="E23" s="24"/>
      <c r="F23" s="24"/>
      <c r="G23" s="96"/>
      <c r="H23" s="107">
        <f t="shared" si="0"/>
        <v>0</v>
      </c>
      <c r="I23" s="52"/>
      <c r="J23" s="24"/>
      <c r="K23" s="24"/>
      <c r="L23" s="24">
        <v>10</v>
      </c>
      <c r="M23" s="96"/>
      <c r="N23" s="107">
        <f t="shared" si="1"/>
        <v>10</v>
      </c>
      <c r="O23" s="13"/>
      <c r="P23" s="170"/>
      <c r="Q23" s="170"/>
      <c r="R23" s="170"/>
      <c r="S23" s="13"/>
      <c r="T23" s="170"/>
      <c r="U23" s="170"/>
      <c r="V23" s="52"/>
      <c r="W23" s="24"/>
      <c r="X23" s="24"/>
      <c r="Y23" s="96"/>
      <c r="Z23" s="107">
        <f t="shared" si="2"/>
        <v>0</v>
      </c>
      <c r="AA23" s="52"/>
      <c r="AB23" s="24"/>
      <c r="AC23" s="24"/>
      <c r="AD23" s="24"/>
      <c r="AE23" s="24"/>
      <c r="AF23" s="107">
        <f t="shared" si="5"/>
        <v>0</v>
      </c>
      <c r="AG23" s="97">
        <f t="shared" si="4"/>
        <v>10</v>
      </c>
    </row>
    <row r="24" spans="1:33" ht="15" customHeight="1">
      <c r="A24" s="60" t="s">
        <v>111</v>
      </c>
      <c r="B24" s="2">
        <v>59</v>
      </c>
      <c r="C24" s="122" t="s">
        <v>31</v>
      </c>
      <c r="D24" s="24"/>
      <c r="E24" s="24"/>
      <c r="F24" s="24"/>
      <c r="G24" s="96"/>
      <c r="H24" s="107">
        <f t="shared" si="0"/>
        <v>0</v>
      </c>
      <c r="I24" s="24"/>
      <c r="J24" s="24"/>
      <c r="K24" s="24"/>
      <c r="L24" s="24"/>
      <c r="M24" s="96"/>
      <c r="N24" s="107">
        <f t="shared" si="1"/>
        <v>0</v>
      </c>
      <c r="O24" s="13"/>
      <c r="P24" s="170"/>
      <c r="Q24" s="170"/>
      <c r="R24" s="170"/>
      <c r="S24" s="13"/>
      <c r="T24" s="170"/>
      <c r="U24" s="170"/>
      <c r="V24" s="24"/>
      <c r="W24" s="24"/>
      <c r="X24" s="24"/>
      <c r="Y24" s="96"/>
      <c r="Z24" s="107">
        <f t="shared" si="2"/>
        <v>0</v>
      </c>
      <c r="AA24" s="24">
        <v>10</v>
      </c>
      <c r="AB24" s="24"/>
      <c r="AC24" s="24"/>
      <c r="AD24" s="24"/>
      <c r="AE24" s="96"/>
      <c r="AF24" s="107">
        <f t="shared" si="5"/>
        <v>10</v>
      </c>
      <c r="AG24" s="216">
        <f t="shared" si="4"/>
        <v>10</v>
      </c>
    </row>
    <row r="25" spans="1:33" ht="15" customHeight="1">
      <c r="A25" s="60" t="s">
        <v>111</v>
      </c>
      <c r="B25" s="2">
        <v>133</v>
      </c>
      <c r="C25" s="122" t="s">
        <v>67</v>
      </c>
      <c r="D25" s="52"/>
      <c r="E25" s="24"/>
      <c r="F25" s="24"/>
      <c r="G25" s="96"/>
      <c r="H25" s="107">
        <f t="shared" si="0"/>
        <v>0</v>
      </c>
      <c r="I25" s="52">
        <v>10</v>
      </c>
      <c r="J25" s="24"/>
      <c r="K25" s="24"/>
      <c r="L25" s="24"/>
      <c r="M25" s="96"/>
      <c r="N25" s="107">
        <f t="shared" si="1"/>
        <v>10</v>
      </c>
      <c r="O25" s="13"/>
      <c r="P25" s="170"/>
      <c r="Q25" s="170"/>
      <c r="R25" s="170"/>
      <c r="S25" s="13"/>
      <c r="T25" s="170"/>
      <c r="U25" s="170"/>
      <c r="V25" s="52"/>
      <c r="W25" s="24"/>
      <c r="X25" s="24"/>
      <c r="Y25" s="96"/>
      <c r="Z25" s="107">
        <f t="shared" si="2"/>
        <v>0</v>
      </c>
      <c r="AA25" s="52"/>
      <c r="AB25" s="24"/>
      <c r="AC25" s="24"/>
      <c r="AD25" s="24"/>
      <c r="AE25" s="24"/>
      <c r="AF25" s="107">
        <f t="shared" si="5"/>
        <v>0</v>
      </c>
      <c r="AG25" s="97">
        <f t="shared" si="4"/>
        <v>10</v>
      </c>
    </row>
    <row r="26" spans="1:33" ht="15" customHeight="1">
      <c r="A26" s="60" t="s">
        <v>111</v>
      </c>
      <c r="B26" s="2">
        <v>49</v>
      </c>
      <c r="C26" s="122" t="s">
        <v>29</v>
      </c>
      <c r="D26" s="52">
        <v>10</v>
      </c>
      <c r="E26" s="24"/>
      <c r="F26" s="24"/>
      <c r="G26" s="96"/>
      <c r="H26" s="107">
        <f t="shared" si="0"/>
        <v>10</v>
      </c>
      <c r="I26" s="52"/>
      <c r="J26" s="24"/>
      <c r="K26" s="24"/>
      <c r="L26" s="24"/>
      <c r="M26" s="96"/>
      <c r="N26" s="107">
        <f t="shared" si="1"/>
        <v>0</v>
      </c>
      <c r="O26" s="13"/>
      <c r="P26" s="170"/>
      <c r="Q26" s="170"/>
      <c r="R26" s="170"/>
      <c r="S26" s="13"/>
      <c r="T26" s="170"/>
      <c r="U26" s="170"/>
      <c r="V26" s="52"/>
      <c r="W26" s="24"/>
      <c r="X26" s="24"/>
      <c r="Y26" s="96"/>
      <c r="Z26" s="107">
        <f t="shared" si="2"/>
        <v>0</v>
      </c>
      <c r="AA26" s="52"/>
      <c r="AB26" s="24"/>
      <c r="AC26" s="24"/>
      <c r="AD26" s="24"/>
      <c r="AE26" s="24"/>
      <c r="AF26" s="107">
        <f t="shared" si="5"/>
        <v>0</v>
      </c>
      <c r="AG26" s="97">
        <f t="shared" si="4"/>
        <v>10</v>
      </c>
    </row>
    <row r="27" spans="1:33" ht="15" customHeight="1">
      <c r="A27" s="60">
        <v>24</v>
      </c>
      <c r="B27" s="2">
        <v>26</v>
      </c>
      <c r="C27" s="122" t="s">
        <v>54</v>
      </c>
      <c r="D27" s="52"/>
      <c r="E27" s="24"/>
      <c r="F27" s="24"/>
      <c r="G27" s="96"/>
      <c r="H27" s="107">
        <f t="shared" si="0"/>
        <v>0</v>
      </c>
      <c r="I27" s="52">
        <v>8</v>
      </c>
      <c r="J27" s="24"/>
      <c r="K27" s="24"/>
      <c r="L27" s="24"/>
      <c r="M27" s="96"/>
      <c r="N27" s="107">
        <f t="shared" si="1"/>
        <v>8</v>
      </c>
      <c r="O27" s="13"/>
      <c r="P27" s="170"/>
      <c r="Q27" s="170"/>
      <c r="R27" s="170"/>
      <c r="S27" s="13"/>
      <c r="T27" s="170"/>
      <c r="U27" s="170"/>
      <c r="V27" s="52"/>
      <c r="W27" s="24"/>
      <c r="X27" s="24"/>
      <c r="Y27" s="96"/>
      <c r="Z27" s="107">
        <f t="shared" si="2"/>
        <v>0</v>
      </c>
      <c r="AA27" s="52"/>
      <c r="AB27" s="24"/>
      <c r="AC27" s="24"/>
      <c r="AD27" s="24"/>
      <c r="AE27" s="24"/>
      <c r="AF27" s="107">
        <f t="shared" si="5"/>
        <v>0</v>
      </c>
      <c r="AG27" s="97">
        <f t="shared" si="4"/>
        <v>8</v>
      </c>
    </row>
    <row r="28" spans="1:33" ht="15" customHeight="1">
      <c r="A28" s="60" t="s">
        <v>111</v>
      </c>
      <c r="B28" s="2">
        <v>108</v>
      </c>
      <c r="C28" s="122" t="s">
        <v>82</v>
      </c>
      <c r="D28" s="52"/>
      <c r="E28" s="24"/>
      <c r="F28" s="24"/>
      <c r="G28" s="96"/>
      <c r="H28" s="107">
        <f t="shared" si="0"/>
        <v>0</v>
      </c>
      <c r="I28" s="52"/>
      <c r="J28" s="24"/>
      <c r="K28" s="24">
        <v>8</v>
      </c>
      <c r="L28" s="24"/>
      <c r="M28" s="96"/>
      <c r="N28" s="107">
        <f t="shared" si="1"/>
        <v>8</v>
      </c>
      <c r="O28" s="13"/>
      <c r="P28" s="170"/>
      <c r="Q28" s="170"/>
      <c r="R28" s="170"/>
      <c r="S28" s="13"/>
      <c r="T28" s="170"/>
      <c r="U28" s="170"/>
      <c r="V28" s="52"/>
      <c r="W28" s="24"/>
      <c r="X28" s="24"/>
      <c r="Y28" s="96"/>
      <c r="Z28" s="107">
        <f t="shared" si="2"/>
        <v>0</v>
      </c>
      <c r="AA28" s="52"/>
      <c r="AB28" s="24"/>
      <c r="AC28" s="24"/>
      <c r="AD28" s="24"/>
      <c r="AE28" s="24"/>
      <c r="AF28" s="107">
        <f t="shared" si="5"/>
        <v>0</v>
      </c>
      <c r="AG28" s="97">
        <f t="shared" si="4"/>
        <v>8</v>
      </c>
    </row>
    <row r="29" spans="1:33" ht="15" customHeight="1">
      <c r="A29" s="60" t="s">
        <v>111</v>
      </c>
      <c r="B29" s="2">
        <v>34</v>
      </c>
      <c r="C29" s="122" t="s">
        <v>83</v>
      </c>
      <c r="D29" s="52"/>
      <c r="E29" s="24"/>
      <c r="F29" s="24"/>
      <c r="G29" s="96"/>
      <c r="H29" s="107">
        <f t="shared" si="0"/>
        <v>0</v>
      </c>
      <c r="I29" s="52"/>
      <c r="J29" s="24"/>
      <c r="K29" s="24"/>
      <c r="L29" s="24"/>
      <c r="M29" s="96"/>
      <c r="N29" s="107">
        <f t="shared" si="1"/>
        <v>0</v>
      </c>
      <c r="O29" s="13"/>
      <c r="P29" s="170"/>
      <c r="Q29" s="170"/>
      <c r="R29" s="170"/>
      <c r="S29" s="13"/>
      <c r="T29" s="170"/>
      <c r="U29" s="170"/>
      <c r="V29" s="52">
        <v>8</v>
      </c>
      <c r="W29" s="24"/>
      <c r="X29" s="24"/>
      <c r="Y29" s="96"/>
      <c r="Z29" s="107">
        <f t="shared" si="2"/>
        <v>8</v>
      </c>
      <c r="AA29" s="52"/>
      <c r="AB29" s="24"/>
      <c r="AC29" s="24"/>
      <c r="AD29" s="24"/>
      <c r="AE29" s="24"/>
      <c r="AF29" s="107">
        <f t="shared" si="5"/>
        <v>0</v>
      </c>
      <c r="AG29" s="97">
        <f t="shared" si="4"/>
        <v>8</v>
      </c>
    </row>
    <row r="30" spans="1:33" ht="15" customHeight="1">
      <c r="A30" s="60" t="s">
        <v>111</v>
      </c>
      <c r="B30" s="2">
        <v>11</v>
      </c>
      <c r="C30" s="122" t="s">
        <v>172</v>
      </c>
      <c r="D30" s="52"/>
      <c r="E30" s="24"/>
      <c r="F30" s="24"/>
      <c r="G30" s="96">
        <v>8</v>
      </c>
      <c r="H30" s="107">
        <f t="shared" si="0"/>
        <v>8</v>
      </c>
      <c r="I30" s="52"/>
      <c r="J30" s="24"/>
      <c r="K30" s="24"/>
      <c r="L30" s="24"/>
      <c r="M30" s="96"/>
      <c r="N30" s="107">
        <f t="shared" si="1"/>
        <v>0</v>
      </c>
      <c r="O30" s="13"/>
      <c r="P30" s="170"/>
      <c r="Q30" s="170"/>
      <c r="R30" s="170"/>
      <c r="S30" s="13"/>
      <c r="T30" s="170"/>
      <c r="U30" s="170"/>
      <c r="V30" s="52"/>
      <c r="W30" s="24"/>
      <c r="X30" s="24"/>
      <c r="Y30" s="96"/>
      <c r="Z30" s="107">
        <f t="shared" si="2"/>
        <v>0</v>
      </c>
      <c r="AA30" s="52"/>
      <c r="AB30" s="24"/>
      <c r="AC30" s="24"/>
      <c r="AD30" s="24"/>
      <c r="AE30" s="24"/>
      <c r="AF30" s="107">
        <f t="shared" si="5"/>
        <v>0</v>
      </c>
      <c r="AG30" s="97">
        <f t="shared" si="4"/>
        <v>8</v>
      </c>
    </row>
    <row r="31" spans="1:33" ht="15" customHeight="1">
      <c r="A31" s="60" t="s">
        <v>111</v>
      </c>
      <c r="B31" s="2">
        <v>24</v>
      </c>
      <c r="C31" s="122" t="s">
        <v>169</v>
      </c>
      <c r="D31" s="52"/>
      <c r="E31" s="24">
        <v>8</v>
      </c>
      <c r="F31" s="24"/>
      <c r="G31" s="96"/>
      <c r="H31" s="107">
        <f t="shared" si="0"/>
        <v>8</v>
      </c>
      <c r="I31" s="52"/>
      <c r="J31" s="24"/>
      <c r="K31" s="24"/>
      <c r="L31" s="24"/>
      <c r="M31" s="96"/>
      <c r="N31" s="107">
        <f t="shared" si="1"/>
        <v>0</v>
      </c>
      <c r="O31" s="13"/>
      <c r="P31" s="170"/>
      <c r="Q31" s="170"/>
      <c r="R31" s="170"/>
      <c r="S31" s="13"/>
      <c r="T31" s="170"/>
      <c r="U31" s="170"/>
      <c r="V31" s="52"/>
      <c r="W31" s="24"/>
      <c r="X31" s="24"/>
      <c r="Y31" s="96"/>
      <c r="Z31" s="107">
        <f t="shared" si="2"/>
        <v>0</v>
      </c>
      <c r="AA31" s="52"/>
      <c r="AB31" s="24"/>
      <c r="AC31" s="24"/>
      <c r="AD31" s="24"/>
      <c r="AE31" s="24"/>
      <c r="AF31" s="107">
        <f t="shared" si="5"/>
        <v>0</v>
      </c>
      <c r="AG31" s="97">
        <f t="shared" si="4"/>
        <v>8</v>
      </c>
    </row>
    <row r="32" spans="1:33" ht="15" customHeight="1">
      <c r="A32" s="60" t="s">
        <v>111</v>
      </c>
      <c r="B32" s="2">
        <v>128</v>
      </c>
      <c r="C32" s="122" t="s">
        <v>109</v>
      </c>
      <c r="D32" s="52"/>
      <c r="E32" s="24"/>
      <c r="F32" s="24"/>
      <c r="G32" s="96"/>
      <c r="H32" s="107">
        <f t="shared" si="0"/>
        <v>0</v>
      </c>
      <c r="I32" s="52"/>
      <c r="J32" s="24"/>
      <c r="K32" s="24">
        <v>8</v>
      </c>
      <c r="L32" s="24"/>
      <c r="M32" s="96"/>
      <c r="N32" s="107">
        <f t="shared" si="1"/>
        <v>8</v>
      </c>
      <c r="O32" s="13"/>
      <c r="P32" s="170"/>
      <c r="Q32" s="170"/>
      <c r="R32" s="170"/>
      <c r="S32" s="13"/>
      <c r="T32" s="170"/>
      <c r="U32" s="170"/>
      <c r="V32" s="52"/>
      <c r="W32" s="24"/>
      <c r="X32" s="24"/>
      <c r="Y32" s="96"/>
      <c r="Z32" s="107">
        <f t="shared" si="2"/>
        <v>0</v>
      </c>
      <c r="AA32" s="52"/>
      <c r="AB32" s="24"/>
      <c r="AC32" s="24"/>
      <c r="AD32" s="24"/>
      <c r="AE32" s="24"/>
      <c r="AF32" s="107">
        <f t="shared" si="5"/>
        <v>0</v>
      </c>
      <c r="AG32" s="97">
        <f t="shared" si="4"/>
        <v>8</v>
      </c>
    </row>
    <row r="33" spans="1:33" ht="15" customHeight="1" thickBot="1">
      <c r="A33" s="249" t="s">
        <v>111</v>
      </c>
      <c r="B33" s="62">
        <v>63</v>
      </c>
      <c r="C33" s="250" t="s">
        <v>71</v>
      </c>
      <c r="D33" s="251"/>
      <c r="E33" s="244"/>
      <c r="F33" s="244"/>
      <c r="G33" s="252"/>
      <c r="H33" s="253">
        <f t="shared" si="0"/>
        <v>0</v>
      </c>
      <c r="I33" s="251">
        <v>8</v>
      </c>
      <c r="J33" s="244"/>
      <c r="K33" s="244"/>
      <c r="L33" s="244"/>
      <c r="M33" s="252"/>
      <c r="N33" s="253">
        <f t="shared" si="1"/>
        <v>8</v>
      </c>
      <c r="O33" s="119"/>
      <c r="P33" s="254"/>
      <c r="Q33" s="254"/>
      <c r="R33" s="254"/>
      <c r="S33" s="119"/>
      <c r="T33" s="254"/>
      <c r="U33" s="254"/>
      <c r="V33" s="251"/>
      <c r="W33" s="244"/>
      <c r="X33" s="244"/>
      <c r="Y33" s="252"/>
      <c r="Z33" s="253">
        <f t="shared" si="2"/>
        <v>0</v>
      </c>
      <c r="AA33" s="251"/>
      <c r="AB33" s="244"/>
      <c r="AC33" s="244"/>
      <c r="AD33" s="244"/>
      <c r="AE33" s="244"/>
      <c r="AF33" s="253">
        <f t="shared" si="5"/>
        <v>0</v>
      </c>
      <c r="AG33" s="255">
        <f t="shared" si="4"/>
        <v>8</v>
      </c>
    </row>
    <row r="34" spans="1:33" ht="15" customHeight="1">
      <c r="A34"/>
      <c r="B34" s="1"/>
      <c r="C34" s="1"/>
      <c r="D34" s="24">
        <f aca="true" t="shared" si="6" ref="D34:AF34">SUM(D5:D33)</f>
        <v>72</v>
      </c>
      <c r="E34" s="24">
        <f t="shared" si="6"/>
        <v>102</v>
      </c>
      <c r="F34" s="24">
        <f t="shared" si="6"/>
        <v>46</v>
      </c>
      <c r="G34" s="24">
        <f t="shared" si="6"/>
        <v>76</v>
      </c>
      <c r="H34" s="24">
        <f t="shared" si="6"/>
        <v>296</v>
      </c>
      <c r="I34" s="24">
        <f t="shared" si="6"/>
        <v>156</v>
      </c>
      <c r="J34" s="24">
        <f t="shared" si="6"/>
        <v>0</v>
      </c>
      <c r="K34" s="24">
        <f t="shared" si="6"/>
        <v>124</v>
      </c>
      <c r="L34" s="24">
        <f t="shared" si="6"/>
        <v>90</v>
      </c>
      <c r="M34" s="24">
        <f t="shared" si="6"/>
        <v>0</v>
      </c>
      <c r="N34" s="24">
        <f t="shared" si="6"/>
        <v>370</v>
      </c>
      <c r="O34" s="24">
        <f t="shared" si="6"/>
        <v>0</v>
      </c>
      <c r="P34" s="24">
        <f t="shared" si="6"/>
        <v>0</v>
      </c>
      <c r="Q34" s="24">
        <f t="shared" si="6"/>
        <v>0</v>
      </c>
      <c r="R34" s="24">
        <f t="shared" si="6"/>
        <v>0</v>
      </c>
      <c r="S34" s="24">
        <f t="shared" si="6"/>
        <v>0</v>
      </c>
      <c r="T34" s="24">
        <f t="shared" si="6"/>
        <v>0</v>
      </c>
      <c r="U34" s="24">
        <f t="shared" si="6"/>
        <v>0</v>
      </c>
      <c r="V34" s="24">
        <f t="shared" si="6"/>
        <v>34</v>
      </c>
      <c r="W34" s="24">
        <f t="shared" si="6"/>
        <v>40</v>
      </c>
      <c r="X34" s="24">
        <f t="shared" si="6"/>
        <v>44</v>
      </c>
      <c r="Y34" s="24">
        <f t="shared" si="6"/>
        <v>34</v>
      </c>
      <c r="Z34" s="24">
        <f t="shared" si="6"/>
        <v>152</v>
      </c>
      <c r="AA34" s="24">
        <f t="shared" si="6"/>
        <v>30</v>
      </c>
      <c r="AB34" s="24">
        <f t="shared" si="6"/>
        <v>0</v>
      </c>
      <c r="AC34" s="24">
        <f t="shared" si="6"/>
        <v>16</v>
      </c>
      <c r="AD34" s="24">
        <f t="shared" si="6"/>
        <v>0</v>
      </c>
      <c r="AE34" s="24">
        <f t="shared" si="6"/>
        <v>74</v>
      </c>
      <c r="AF34" s="24">
        <f t="shared" si="6"/>
        <v>120</v>
      </c>
      <c r="AG34" s="24">
        <f>SUM(AG4:AG33)</f>
        <v>1198</v>
      </c>
    </row>
    <row r="35" spans="1:14" ht="15" customHeight="1">
      <c r="A35"/>
      <c r="B35" s="1"/>
      <c r="C35" s="1"/>
      <c r="D35" s="4"/>
      <c r="E35" s="4"/>
      <c r="F35" s="4"/>
      <c r="G35"/>
      <c r="H35" s="4"/>
      <c r="I35"/>
      <c r="J35"/>
      <c r="K35"/>
      <c r="L35"/>
      <c r="M35"/>
      <c r="N35" s="4"/>
    </row>
    <row r="36" spans="1:24" ht="15" customHeight="1">
      <c r="A36"/>
      <c r="B36" s="1"/>
      <c r="C36" s="1"/>
      <c r="D36" s="7"/>
      <c r="E36" s="24"/>
      <c r="F36" s="24"/>
      <c r="G36" s="24"/>
      <c r="H36" s="7"/>
      <c r="I36" s="24"/>
      <c r="J36" s="24"/>
      <c r="K36" s="24"/>
      <c r="L36" s="24"/>
      <c r="M36" s="24"/>
      <c r="N36" s="7"/>
      <c r="O36" s="9">
        <v>0</v>
      </c>
      <c r="P36" s="8">
        <v>0</v>
      </c>
      <c r="Q36" s="8">
        <v>0</v>
      </c>
      <c r="R36" s="8">
        <v>0</v>
      </c>
      <c r="S36" s="9">
        <v>0</v>
      </c>
      <c r="T36" s="8">
        <v>0</v>
      </c>
      <c r="U36" s="8">
        <v>0</v>
      </c>
      <c r="X36" s="7" t="s">
        <v>111</v>
      </c>
    </row>
    <row r="37" ht="15" customHeight="1"/>
    <row r="38" spans="1:14" ht="15" customHeight="1">
      <c r="A38" s="351" t="s">
        <v>80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</row>
    <row r="39" ht="15" customHeight="1"/>
    <row r="40" ht="15" customHeight="1"/>
    <row r="41" spans="2:34" s="31" customFormat="1" ht="1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3"/>
      <c r="P41" s="12"/>
      <c r="Q41" s="12"/>
      <c r="R41" s="12"/>
      <c r="S41" s="33"/>
      <c r="T41" s="12"/>
      <c r="U41" s="12"/>
      <c r="AH41" s="7"/>
    </row>
    <row r="42" ht="15" customHeight="1">
      <c r="AH42" s="31"/>
    </row>
    <row r="43" ht="15" customHeight="1"/>
    <row r="44" ht="15" customHeight="1"/>
    <row r="45" ht="15" customHeight="1"/>
    <row r="46" ht="15" customHeight="1"/>
    <row r="49" ht="15" customHeight="1"/>
    <row r="50" ht="15" customHeight="1"/>
  </sheetData>
  <sheetProtection/>
  <mergeCells count="6">
    <mergeCell ref="A38:N38"/>
    <mergeCell ref="D2:H2"/>
    <mergeCell ref="I2:N2"/>
    <mergeCell ref="A1:N1"/>
    <mergeCell ref="V2:Z2"/>
    <mergeCell ref="AA2:AF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Q46" sqref="A1:Q46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4" width="5.00390625" style="32" customWidth="1"/>
    <col min="5" max="9" width="4.75390625" style="32" customWidth="1"/>
    <col min="10" max="10" width="5.25390625" style="32" customWidth="1"/>
    <col min="11" max="11" width="5.75390625" style="69" customWidth="1"/>
    <col min="12" max="16" width="4.75390625" style="32" customWidth="1"/>
    <col min="17" max="17" width="5.75390625" style="69" customWidth="1"/>
  </cols>
  <sheetData>
    <row r="1" spans="1:44" ht="42" customHeight="1" thickBot="1">
      <c r="A1" s="367" t="s">
        <v>164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7" ht="19.5" customHeight="1">
      <c r="A2" s="370" t="s">
        <v>50</v>
      </c>
      <c r="B2" s="63"/>
      <c r="C2" s="63"/>
      <c r="D2" s="373" t="s">
        <v>119</v>
      </c>
      <c r="E2" s="362"/>
      <c r="F2" s="362"/>
      <c r="G2" s="362"/>
      <c r="H2" s="362"/>
      <c r="I2" s="362"/>
      <c r="J2" s="364"/>
      <c r="K2" s="372" t="s">
        <v>120</v>
      </c>
      <c r="L2" s="373"/>
      <c r="M2" s="373"/>
      <c r="N2" s="373"/>
      <c r="O2" s="373"/>
      <c r="P2" s="374"/>
      <c r="Q2" s="375" t="s">
        <v>46</v>
      </c>
    </row>
    <row r="3" spans="1:17" ht="18" customHeight="1" thickBot="1">
      <c r="A3" s="371"/>
      <c r="B3" s="121" t="s">
        <v>98</v>
      </c>
      <c r="C3" s="121" t="s">
        <v>51</v>
      </c>
      <c r="D3" s="121" t="s">
        <v>0</v>
      </c>
      <c r="E3" s="121" t="s">
        <v>89</v>
      </c>
      <c r="F3" s="121" t="s">
        <v>123</v>
      </c>
      <c r="G3" s="121" t="s">
        <v>2</v>
      </c>
      <c r="H3" s="121" t="s">
        <v>90</v>
      </c>
      <c r="I3" s="121" t="s">
        <v>91</v>
      </c>
      <c r="J3" s="71" t="s">
        <v>99</v>
      </c>
      <c r="K3" s="121" t="s">
        <v>0</v>
      </c>
      <c r="L3" s="121" t="s">
        <v>89</v>
      </c>
      <c r="M3" s="121" t="s">
        <v>2</v>
      </c>
      <c r="N3" s="121" t="s">
        <v>90</v>
      </c>
      <c r="O3" s="121" t="s">
        <v>91</v>
      </c>
      <c r="P3" s="71" t="s">
        <v>99</v>
      </c>
      <c r="Q3" s="376"/>
    </row>
    <row r="4" spans="1:17" ht="15" customHeight="1">
      <c r="A4" s="64">
        <v>1</v>
      </c>
      <c r="B4" s="29">
        <v>119</v>
      </c>
      <c r="C4" s="29" t="s">
        <v>39</v>
      </c>
      <c r="D4" s="29">
        <v>130</v>
      </c>
      <c r="E4" s="29">
        <v>8</v>
      </c>
      <c r="F4" s="29">
        <v>12</v>
      </c>
      <c r="G4" s="29">
        <v>90</v>
      </c>
      <c r="H4" s="29">
        <v>82</v>
      </c>
      <c r="I4" s="303">
        <v>49</v>
      </c>
      <c r="J4" s="306">
        <f aca="true" t="shared" si="0" ref="J4:J44">SUM(D4:I4)</f>
        <v>371</v>
      </c>
      <c r="K4" s="308">
        <v>49</v>
      </c>
      <c r="L4" s="29">
        <v>19</v>
      </c>
      <c r="M4" s="29">
        <v>70</v>
      </c>
      <c r="N4" s="29">
        <v>47</v>
      </c>
      <c r="O4" s="29">
        <v>35</v>
      </c>
      <c r="P4" s="164">
        <f aca="true" t="shared" si="1" ref="P4:P44">SUM(K4:O4)</f>
        <v>220</v>
      </c>
      <c r="Q4" s="301">
        <f aca="true" t="shared" si="2" ref="Q4:Q44">J4+P4</f>
        <v>591</v>
      </c>
    </row>
    <row r="5" spans="1:17" ht="15" customHeight="1">
      <c r="A5" s="64">
        <v>2</v>
      </c>
      <c r="B5" s="2">
        <v>9</v>
      </c>
      <c r="C5" s="2" t="s">
        <v>13</v>
      </c>
      <c r="D5" s="2">
        <v>165</v>
      </c>
      <c r="E5" s="2">
        <v>17</v>
      </c>
      <c r="F5" s="2">
        <v>12</v>
      </c>
      <c r="G5" s="2">
        <v>49</v>
      </c>
      <c r="H5" s="2">
        <v>124</v>
      </c>
      <c r="I5" s="304">
        <v>24</v>
      </c>
      <c r="J5" s="19">
        <f t="shared" si="0"/>
        <v>391</v>
      </c>
      <c r="K5" s="309"/>
      <c r="L5" s="2"/>
      <c r="M5" s="2"/>
      <c r="N5" s="2"/>
      <c r="O5" s="2"/>
      <c r="P5" s="98">
        <f t="shared" si="1"/>
        <v>0</v>
      </c>
      <c r="Q5" s="302">
        <f t="shared" si="2"/>
        <v>391</v>
      </c>
    </row>
    <row r="6" spans="1:17" ht="15" customHeight="1">
      <c r="A6" s="64">
        <v>3</v>
      </c>
      <c r="B6" s="2">
        <v>24</v>
      </c>
      <c r="C6" s="2" t="s">
        <v>18</v>
      </c>
      <c r="D6" s="2">
        <v>41</v>
      </c>
      <c r="E6" s="2">
        <v>3</v>
      </c>
      <c r="F6" s="2">
        <v>3</v>
      </c>
      <c r="G6" s="2">
        <v>19</v>
      </c>
      <c r="H6" s="2">
        <v>23</v>
      </c>
      <c r="I6" s="304">
        <v>14</v>
      </c>
      <c r="J6" s="19">
        <f t="shared" si="0"/>
        <v>103</v>
      </c>
      <c r="K6" s="309">
        <v>46</v>
      </c>
      <c r="L6" s="2">
        <v>26</v>
      </c>
      <c r="M6" s="2">
        <v>32</v>
      </c>
      <c r="N6" s="2">
        <v>17</v>
      </c>
      <c r="O6" s="2">
        <v>9</v>
      </c>
      <c r="P6" s="98">
        <f t="shared" si="1"/>
        <v>130</v>
      </c>
      <c r="Q6" s="302">
        <f t="shared" si="2"/>
        <v>233</v>
      </c>
    </row>
    <row r="7" spans="1:17" ht="15" customHeight="1">
      <c r="A7" s="64">
        <v>4</v>
      </c>
      <c r="B7" s="2">
        <v>57</v>
      </c>
      <c r="C7" s="2" t="s">
        <v>94</v>
      </c>
      <c r="D7" s="2">
        <v>38</v>
      </c>
      <c r="E7" s="2">
        <v>17</v>
      </c>
      <c r="F7" s="2">
        <v>3</v>
      </c>
      <c r="G7" s="2">
        <v>6</v>
      </c>
      <c r="H7" s="2">
        <v>44</v>
      </c>
      <c r="I7" s="304">
        <v>6</v>
      </c>
      <c r="J7" s="19">
        <f t="shared" si="0"/>
        <v>114</v>
      </c>
      <c r="K7" s="309">
        <v>37</v>
      </c>
      <c r="L7" s="2">
        <v>20</v>
      </c>
      <c r="M7" s="2">
        <v>17</v>
      </c>
      <c r="N7" s="2">
        <v>35</v>
      </c>
      <c r="O7" s="2">
        <v>9</v>
      </c>
      <c r="P7" s="98">
        <f t="shared" si="1"/>
        <v>118</v>
      </c>
      <c r="Q7" s="302">
        <f t="shared" si="2"/>
        <v>232</v>
      </c>
    </row>
    <row r="8" spans="1:17" ht="15" customHeight="1">
      <c r="A8" s="64">
        <v>5</v>
      </c>
      <c r="B8" s="2">
        <v>11</v>
      </c>
      <c r="C8" s="2" t="s">
        <v>106</v>
      </c>
      <c r="D8" s="2">
        <v>75</v>
      </c>
      <c r="E8" s="2">
        <v>5</v>
      </c>
      <c r="F8" s="2">
        <v>21</v>
      </c>
      <c r="G8" s="2">
        <v>45</v>
      </c>
      <c r="H8" s="2">
        <v>30</v>
      </c>
      <c r="I8" s="304">
        <v>36</v>
      </c>
      <c r="J8" s="19">
        <f t="shared" si="0"/>
        <v>212</v>
      </c>
      <c r="K8" s="309">
        <v>16</v>
      </c>
      <c r="L8" s="2">
        <v>3</v>
      </c>
      <c r="M8" s="2"/>
      <c r="N8" s="2"/>
      <c r="O8" s="2"/>
      <c r="P8" s="98">
        <f t="shared" si="1"/>
        <v>19</v>
      </c>
      <c r="Q8" s="302">
        <f t="shared" si="2"/>
        <v>231</v>
      </c>
    </row>
    <row r="9" spans="1:17" ht="15" customHeight="1">
      <c r="A9" s="64">
        <v>6</v>
      </c>
      <c r="B9" s="2">
        <v>1</v>
      </c>
      <c r="C9" s="2" t="s">
        <v>10</v>
      </c>
      <c r="D9" s="2">
        <v>56</v>
      </c>
      <c r="E9" s="2">
        <v>24</v>
      </c>
      <c r="F9" s="2"/>
      <c r="G9" s="2"/>
      <c r="H9" s="2">
        <v>21</v>
      </c>
      <c r="I9" s="304"/>
      <c r="J9" s="19">
        <f t="shared" si="0"/>
        <v>101</v>
      </c>
      <c r="K9" s="309">
        <v>57</v>
      </c>
      <c r="L9" s="2">
        <v>3</v>
      </c>
      <c r="M9" s="2"/>
      <c r="N9" s="2">
        <v>12</v>
      </c>
      <c r="O9" s="2">
        <v>3</v>
      </c>
      <c r="P9" s="98">
        <f t="shared" si="1"/>
        <v>75</v>
      </c>
      <c r="Q9" s="302">
        <f t="shared" si="2"/>
        <v>176</v>
      </c>
    </row>
    <row r="10" spans="1:17" ht="15" customHeight="1">
      <c r="A10" s="64">
        <v>7</v>
      </c>
      <c r="B10" s="2">
        <v>121</v>
      </c>
      <c r="C10" s="2" t="s">
        <v>40</v>
      </c>
      <c r="D10" s="2">
        <v>63</v>
      </c>
      <c r="E10" s="2">
        <v>21</v>
      </c>
      <c r="F10" s="2">
        <v>6</v>
      </c>
      <c r="G10" s="2">
        <v>18</v>
      </c>
      <c r="H10" s="2">
        <v>21</v>
      </c>
      <c r="I10" s="304">
        <v>12</v>
      </c>
      <c r="J10" s="19">
        <f t="shared" si="0"/>
        <v>141</v>
      </c>
      <c r="K10" s="309"/>
      <c r="L10" s="2"/>
      <c r="M10" s="2"/>
      <c r="N10" s="2"/>
      <c r="O10" s="2"/>
      <c r="P10" s="98">
        <f t="shared" si="1"/>
        <v>0</v>
      </c>
      <c r="Q10" s="302">
        <f t="shared" si="2"/>
        <v>141</v>
      </c>
    </row>
    <row r="11" spans="1:17" ht="15" customHeight="1">
      <c r="A11" s="64">
        <v>8</v>
      </c>
      <c r="B11" s="2">
        <v>60</v>
      </c>
      <c r="C11" s="2" t="s">
        <v>32</v>
      </c>
      <c r="D11" s="2">
        <v>24</v>
      </c>
      <c r="E11" s="2">
        <v>3</v>
      </c>
      <c r="F11" s="2">
        <v>3</v>
      </c>
      <c r="G11" s="2">
        <v>15</v>
      </c>
      <c r="H11" s="2">
        <v>28</v>
      </c>
      <c r="I11" s="304">
        <v>12</v>
      </c>
      <c r="J11" s="19">
        <f t="shared" si="0"/>
        <v>85</v>
      </c>
      <c r="K11" s="309">
        <v>12</v>
      </c>
      <c r="L11" s="2">
        <v>3</v>
      </c>
      <c r="M11" s="2">
        <v>15</v>
      </c>
      <c r="N11" s="2">
        <v>10</v>
      </c>
      <c r="O11" s="2">
        <v>10</v>
      </c>
      <c r="P11" s="98">
        <f t="shared" si="1"/>
        <v>50</v>
      </c>
      <c r="Q11" s="302">
        <f t="shared" si="2"/>
        <v>135</v>
      </c>
    </row>
    <row r="12" spans="1:17" ht="15" customHeight="1">
      <c r="A12" s="64">
        <v>9</v>
      </c>
      <c r="B12" s="2">
        <v>64</v>
      </c>
      <c r="C12" s="2" t="s">
        <v>33</v>
      </c>
      <c r="D12" s="2">
        <v>36</v>
      </c>
      <c r="E12" s="2">
        <v>2</v>
      </c>
      <c r="F12" s="2">
        <v>3</v>
      </c>
      <c r="G12" s="2">
        <v>12</v>
      </c>
      <c r="H12" s="2">
        <v>3</v>
      </c>
      <c r="I12" s="304">
        <v>3</v>
      </c>
      <c r="J12" s="19">
        <f t="shared" si="0"/>
        <v>59</v>
      </c>
      <c r="K12" s="309">
        <v>39</v>
      </c>
      <c r="L12" s="2">
        <v>11</v>
      </c>
      <c r="M12" s="2">
        <v>6</v>
      </c>
      <c r="N12" s="2">
        <v>6</v>
      </c>
      <c r="O12" s="2"/>
      <c r="P12" s="98">
        <f t="shared" si="1"/>
        <v>62</v>
      </c>
      <c r="Q12" s="302">
        <f t="shared" si="2"/>
        <v>121</v>
      </c>
    </row>
    <row r="13" spans="1:17" ht="15" customHeight="1">
      <c r="A13" s="64">
        <v>10</v>
      </c>
      <c r="B13" s="2">
        <v>45</v>
      </c>
      <c r="C13" s="2" t="s">
        <v>25</v>
      </c>
      <c r="D13" s="2">
        <v>12</v>
      </c>
      <c r="E13" s="2">
        <v>7</v>
      </c>
      <c r="F13" s="2">
        <v>17</v>
      </c>
      <c r="G13" s="2">
        <v>29</v>
      </c>
      <c r="H13" s="2">
        <v>31</v>
      </c>
      <c r="I13" s="304">
        <v>21</v>
      </c>
      <c r="J13" s="19">
        <f t="shared" si="0"/>
        <v>117</v>
      </c>
      <c r="K13" s="309"/>
      <c r="L13" s="2"/>
      <c r="M13" s="2"/>
      <c r="N13" s="2">
        <v>3</v>
      </c>
      <c r="O13" s="2"/>
      <c r="P13" s="98">
        <f t="shared" si="1"/>
        <v>3</v>
      </c>
      <c r="Q13" s="302">
        <f t="shared" si="2"/>
        <v>120</v>
      </c>
    </row>
    <row r="14" spans="1:17" ht="15" customHeight="1">
      <c r="A14" s="64">
        <v>11</v>
      </c>
      <c r="B14" s="2">
        <v>23</v>
      </c>
      <c r="C14" s="2" t="s">
        <v>169</v>
      </c>
      <c r="D14" s="2">
        <v>55</v>
      </c>
      <c r="E14" s="2"/>
      <c r="F14" s="2"/>
      <c r="G14" s="2">
        <v>21</v>
      </c>
      <c r="H14" s="2">
        <v>34</v>
      </c>
      <c r="I14" s="304">
        <v>6</v>
      </c>
      <c r="J14" s="19">
        <f t="shared" si="0"/>
        <v>116</v>
      </c>
      <c r="K14" s="309"/>
      <c r="L14" s="2"/>
      <c r="M14" s="2">
        <v>3</v>
      </c>
      <c r="N14" s="2"/>
      <c r="O14" s="2"/>
      <c r="P14" s="98">
        <f t="shared" si="1"/>
        <v>3</v>
      </c>
      <c r="Q14" s="302">
        <f t="shared" si="2"/>
        <v>119</v>
      </c>
    </row>
    <row r="15" spans="1:17" ht="15" customHeight="1">
      <c r="A15" s="64" t="s">
        <v>111</v>
      </c>
      <c r="B15" s="2">
        <v>14</v>
      </c>
      <c r="C15" s="2" t="s">
        <v>15</v>
      </c>
      <c r="D15" s="2">
        <v>42</v>
      </c>
      <c r="E15" s="2">
        <v>3</v>
      </c>
      <c r="F15" s="2">
        <v>6</v>
      </c>
      <c r="G15" s="2">
        <v>48</v>
      </c>
      <c r="H15" s="2">
        <v>3</v>
      </c>
      <c r="I15" s="304">
        <v>17</v>
      </c>
      <c r="J15" s="19">
        <f t="shared" si="0"/>
        <v>119</v>
      </c>
      <c r="K15" s="309"/>
      <c r="L15" s="2"/>
      <c r="M15" s="2"/>
      <c r="N15" s="2"/>
      <c r="O15" s="2"/>
      <c r="P15" s="98">
        <f t="shared" si="1"/>
        <v>0</v>
      </c>
      <c r="Q15" s="302">
        <f t="shared" si="2"/>
        <v>119</v>
      </c>
    </row>
    <row r="16" spans="1:17" ht="15" customHeight="1">
      <c r="A16" s="64">
        <v>13</v>
      </c>
      <c r="B16" s="2">
        <v>103</v>
      </c>
      <c r="C16" s="2" t="s">
        <v>62</v>
      </c>
      <c r="D16" s="2">
        <v>19</v>
      </c>
      <c r="E16" s="2"/>
      <c r="F16" s="2"/>
      <c r="G16" s="2">
        <v>17</v>
      </c>
      <c r="H16" s="2">
        <v>6</v>
      </c>
      <c r="I16" s="304">
        <v>9</v>
      </c>
      <c r="J16" s="19">
        <f t="shared" si="0"/>
        <v>51</v>
      </c>
      <c r="K16" s="309">
        <v>37</v>
      </c>
      <c r="L16" s="2"/>
      <c r="M16" s="2">
        <v>12</v>
      </c>
      <c r="N16" s="2">
        <v>7</v>
      </c>
      <c r="O16" s="2">
        <v>6</v>
      </c>
      <c r="P16" s="98">
        <f t="shared" si="1"/>
        <v>62</v>
      </c>
      <c r="Q16" s="302">
        <f t="shared" si="2"/>
        <v>113</v>
      </c>
    </row>
    <row r="17" spans="1:17" ht="15" customHeight="1">
      <c r="A17" s="64">
        <v>14</v>
      </c>
      <c r="B17" s="2">
        <v>39</v>
      </c>
      <c r="C17" s="2" t="s">
        <v>22</v>
      </c>
      <c r="D17" s="2">
        <v>37</v>
      </c>
      <c r="E17" s="2">
        <v>8</v>
      </c>
      <c r="F17" s="2"/>
      <c r="G17" s="2">
        <v>5</v>
      </c>
      <c r="H17" s="2">
        <v>15</v>
      </c>
      <c r="I17" s="304"/>
      <c r="J17" s="19">
        <f t="shared" si="0"/>
        <v>65</v>
      </c>
      <c r="K17" s="309">
        <v>27</v>
      </c>
      <c r="L17" s="2"/>
      <c r="M17" s="2">
        <v>10</v>
      </c>
      <c r="N17" s="2">
        <v>6</v>
      </c>
      <c r="O17" s="2"/>
      <c r="P17" s="98">
        <f t="shared" si="1"/>
        <v>43</v>
      </c>
      <c r="Q17" s="302">
        <f t="shared" si="2"/>
        <v>108</v>
      </c>
    </row>
    <row r="18" spans="1:17" ht="15" customHeight="1">
      <c r="A18" s="64">
        <v>15</v>
      </c>
      <c r="B18" s="2">
        <v>66</v>
      </c>
      <c r="C18" s="2" t="s">
        <v>34</v>
      </c>
      <c r="D18" s="2">
        <v>26</v>
      </c>
      <c r="E18" s="2">
        <v>9</v>
      </c>
      <c r="F18" s="2">
        <v>10</v>
      </c>
      <c r="G18" s="2">
        <v>15</v>
      </c>
      <c r="H18" s="2">
        <v>29</v>
      </c>
      <c r="I18" s="304">
        <v>12</v>
      </c>
      <c r="J18" s="19">
        <f t="shared" si="0"/>
        <v>101</v>
      </c>
      <c r="K18" s="309"/>
      <c r="L18" s="2"/>
      <c r="M18" s="2"/>
      <c r="N18" s="2"/>
      <c r="O18" s="2"/>
      <c r="P18" s="98">
        <f t="shared" si="1"/>
        <v>0</v>
      </c>
      <c r="Q18" s="302">
        <f t="shared" si="2"/>
        <v>101</v>
      </c>
    </row>
    <row r="19" spans="1:17" ht="15" customHeight="1">
      <c r="A19" s="64">
        <v>16</v>
      </c>
      <c r="B19" s="2">
        <v>61</v>
      </c>
      <c r="C19" s="2" t="s">
        <v>68</v>
      </c>
      <c r="D19" s="2">
        <v>30</v>
      </c>
      <c r="E19" s="2">
        <v>8</v>
      </c>
      <c r="F19" s="2">
        <v>6</v>
      </c>
      <c r="G19" s="2">
        <v>12</v>
      </c>
      <c r="H19" s="2">
        <v>10</v>
      </c>
      <c r="I19" s="304">
        <v>6</v>
      </c>
      <c r="J19" s="19">
        <f t="shared" si="0"/>
        <v>72</v>
      </c>
      <c r="K19" s="309">
        <v>9</v>
      </c>
      <c r="L19" s="2">
        <v>3</v>
      </c>
      <c r="M19" s="2">
        <v>6</v>
      </c>
      <c r="N19" s="2">
        <v>3</v>
      </c>
      <c r="O19" s="2"/>
      <c r="P19" s="98">
        <f t="shared" si="1"/>
        <v>21</v>
      </c>
      <c r="Q19" s="302">
        <f t="shared" si="2"/>
        <v>93</v>
      </c>
    </row>
    <row r="20" spans="1:17" ht="15" customHeight="1">
      <c r="A20" s="64" t="s">
        <v>111</v>
      </c>
      <c r="B20" s="2">
        <v>30</v>
      </c>
      <c r="C20" s="2" t="s">
        <v>58</v>
      </c>
      <c r="D20" s="2">
        <v>48</v>
      </c>
      <c r="E20" s="2">
        <v>5</v>
      </c>
      <c r="F20" s="2">
        <v>7</v>
      </c>
      <c r="G20" s="2">
        <v>6</v>
      </c>
      <c r="H20" s="2">
        <v>18</v>
      </c>
      <c r="I20" s="304">
        <v>9</v>
      </c>
      <c r="J20" s="19">
        <f t="shared" si="0"/>
        <v>93</v>
      </c>
      <c r="K20" s="309"/>
      <c r="L20" s="2"/>
      <c r="M20" s="2"/>
      <c r="N20" s="2"/>
      <c r="O20" s="2"/>
      <c r="P20" s="98">
        <f t="shared" si="1"/>
        <v>0</v>
      </c>
      <c r="Q20" s="302">
        <f t="shared" si="2"/>
        <v>93</v>
      </c>
    </row>
    <row r="21" spans="1:17" ht="15" customHeight="1">
      <c r="A21" s="64">
        <v>18</v>
      </c>
      <c r="B21" s="2">
        <v>118</v>
      </c>
      <c r="C21" s="2" t="s">
        <v>142</v>
      </c>
      <c r="D21" s="2">
        <v>32</v>
      </c>
      <c r="E21" s="2">
        <v>9</v>
      </c>
      <c r="F21" s="2"/>
      <c r="G21" s="2">
        <v>19</v>
      </c>
      <c r="H21" s="2">
        <v>15</v>
      </c>
      <c r="I21" s="304">
        <v>8</v>
      </c>
      <c r="J21" s="307">
        <f t="shared" si="0"/>
        <v>83</v>
      </c>
      <c r="K21" s="309"/>
      <c r="L21" s="2"/>
      <c r="M21" s="2"/>
      <c r="N21" s="2"/>
      <c r="O21" s="2"/>
      <c r="P21" s="98">
        <f t="shared" si="1"/>
        <v>0</v>
      </c>
      <c r="Q21" s="302">
        <f t="shared" si="2"/>
        <v>83</v>
      </c>
    </row>
    <row r="22" spans="1:17" ht="15" customHeight="1">
      <c r="A22" s="64">
        <v>19</v>
      </c>
      <c r="B22" s="2">
        <v>59</v>
      </c>
      <c r="C22" s="2" t="s">
        <v>31</v>
      </c>
      <c r="D22" s="2">
        <v>23</v>
      </c>
      <c r="E22" s="2"/>
      <c r="F22" s="2"/>
      <c r="G22" s="2"/>
      <c r="H22" s="2">
        <v>9</v>
      </c>
      <c r="I22" s="304"/>
      <c r="J22" s="19">
        <f t="shared" si="0"/>
        <v>32</v>
      </c>
      <c r="K22" s="309">
        <v>40</v>
      </c>
      <c r="L22" s="2"/>
      <c r="M22" s="2" t="s">
        <v>111</v>
      </c>
      <c r="N22" s="2">
        <v>3</v>
      </c>
      <c r="O22" s="2"/>
      <c r="P22" s="98">
        <f t="shared" si="1"/>
        <v>43</v>
      </c>
      <c r="Q22" s="302">
        <f t="shared" si="2"/>
        <v>75</v>
      </c>
    </row>
    <row r="23" spans="1:17" ht="15" customHeight="1">
      <c r="A23" s="64">
        <v>20</v>
      </c>
      <c r="B23" s="2">
        <v>129</v>
      </c>
      <c r="C23" s="2" t="s">
        <v>118</v>
      </c>
      <c r="D23" s="2">
        <v>36</v>
      </c>
      <c r="E23" s="2">
        <v>6</v>
      </c>
      <c r="F23" s="2"/>
      <c r="G23" s="2">
        <v>12</v>
      </c>
      <c r="H23" s="2">
        <v>3</v>
      </c>
      <c r="I23" s="304">
        <v>12</v>
      </c>
      <c r="J23" s="19">
        <f t="shared" si="0"/>
        <v>69</v>
      </c>
      <c r="K23" s="309"/>
      <c r="L23" s="2"/>
      <c r="M23" s="2"/>
      <c r="N23" s="2"/>
      <c r="O23" s="2"/>
      <c r="P23" s="98">
        <f t="shared" si="1"/>
        <v>0</v>
      </c>
      <c r="Q23" s="302">
        <f t="shared" si="2"/>
        <v>69</v>
      </c>
    </row>
    <row r="24" spans="1:17" ht="15" customHeight="1">
      <c r="A24" s="64">
        <v>21</v>
      </c>
      <c r="B24" s="2">
        <v>128</v>
      </c>
      <c r="C24" s="2" t="s">
        <v>109</v>
      </c>
      <c r="D24" s="2">
        <v>15</v>
      </c>
      <c r="E24" s="2">
        <v>5</v>
      </c>
      <c r="F24" s="2"/>
      <c r="G24" s="2">
        <v>18</v>
      </c>
      <c r="H24" s="2">
        <v>5</v>
      </c>
      <c r="I24" s="304">
        <v>6</v>
      </c>
      <c r="J24" s="19">
        <f t="shared" si="0"/>
        <v>49</v>
      </c>
      <c r="K24" s="309">
        <v>9</v>
      </c>
      <c r="L24" s="2"/>
      <c r="M24" s="2">
        <v>3</v>
      </c>
      <c r="N24" s="2"/>
      <c r="O24" s="2"/>
      <c r="P24" s="98">
        <f t="shared" si="1"/>
        <v>12</v>
      </c>
      <c r="Q24" s="302">
        <f t="shared" si="2"/>
        <v>61</v>
      </c>
    </row>
    <row r="25" spans="1:17" ht="15" customHeight="1">
      <c r="A25" s="64">
        <v>22</v>
      </c>
      <c r="B25" s="2">
        <v>52</v>
      </c>
      <c r="C25" s="2" t="s">
        <v>30</v>
      </c>
      <c r="D25" s="2">
        <v>33</v>
      </c>
      <c r="E25" s="2">
        <v>6</v>
      </c>
      <c r="F25" s="2"/>
      <c r="G25" s="2">
        <v>13</v>
      </c>
      <c r="H25" s="2">
        <v>3</v>
      </c>
      <c r="I25" s="304">
        <v>3</v>
      </c>
      <c r="J25" s="19">
        <f t="shared" si="0"/>
        <v>58</v>
      </c>
      <c r="K25" s="309"/>
      <c r="L25" s="2"/>
      <c r="M25" s="2"/>
      <c r="N25" s="2"/>
      <c r="O25" s="2"/>
      <c r="P25" s="98">
        <f t="shared" si="1"/>
        <v>0</v>
      </c>
      <c r="Q25" s="302">
        <f t="shared" si="2"/>
        <v>58</v>
      </c>
    </row>
    <row r="26" spans="1:17" ht="15" customHeight="1">
      <c r="A26" s="64">
        <v>23</v>
      </c>
      <c r="B26" s="2">
        <v>133</v>
      </c>
      <c r="C26" s="2" t="s">
        <v>67</v>
      </c>
      <c r="D26" s="2">
        <v>16</v>
      </c>
      <c r="E26" s="2">
        <v>2</v>
      </c>
      <c r="F26" s="2"/>
      <c r="G26" s="2">
        <v>3</v>
      </c>
      <c r="H26" s="2"/>
      <c r="I26" s="304">
        <v>3</v>
      </c>
      <c r="J26" s="19">
        <f t="shared" si="0"/>
        <v>24</v>
      </c>
      <c r="K26" s="309">
        <v>27</v>
      </c>
      <c r="L26" s="2">
        <v>3</v>
      </c>
      <c r="M26" s="2">
        <v>3</v>
      </c>
      <c r="N26" s="2"/>
      <c r="O26" s="2"/>
      <c r="P26" s="98">
        <f t="shared" si="1"/>
        <v>33</v>
      </c>
      <c r="Q26" s="302">
        <f t="shared" si="2"/>
        <v>57</v>
      </c>
    </row>
    <row r="27" spans="1:17" ht="15" customHeight="1">
      <c r="A27" s="64">
        <v>24</v>
      </c>
      <c r="B27" s="2">
        <v>116</v>
      </c>
      <c r="C27" s="2" t="s">
        <v>38</v>
      </c>
      <c r="D27" s="2">
        <v>3</v>
      </c>
      <c r="E27" s="2"/>
      <c r="F27" s="2"/>
      <c r="G27" s="2">
        <v>3</v>
      </c>
      <c r="H27" s="2"/>
      <c r="I27" s="304"/>
      <c r="J27" s="19">
        <f t="shared" si="0"/>
        <v>6</v>
      </c>
      <c r="K27" s="309">
        <v>11</v>
      </c>
      <c r="L27" s="2">
        <v>6</v>
      </c>
      <c r="M27" s="2">
        <v>3</v>
      </c>
      <c r="N27" s="2">
        <v>30</v>
      </c>
      <c r="O27" s="2"/>
      <c r="P27" s="98">
        <f t="shared" si="1"/>
        <v>50</v>
      </c>
      <c r="Q27" s="302">
        <f t="shared" si="2"/>
        <v>56</v>
      </c>
    </row>
    <row r="28" spans="1:17" ht="15" customHeight="1">
      <c r="A28" s="64">
        <v>25</v>
      </c>
      <c r="B28" s="2">
        <v>120</v>
      </c>
      <c r="C28" s="2" t="s">
        <v>171</v>
      </c>
      <c r="D28" s="2">
        <v>10</v>
      </c>
      <c r="E28" s="2">
        <v>2</v>
      </c>
      <c r="F28" s="2">
        <v>2</v>
      </c>
      <c r="G28" s="2">
        <v>18</v>
      </c>
      <c r="H28" s="2">
        <v>6</v>
      </c>
      <c r="I28" s="304">
        <v>10</v>
      </c>
      <c r="J28" s="19">
        <f t="shared" si="0"/>
        <v>48</v>
      </c>
      <c r="K28" s="309"/>
      <c r="L28" s="2"/>
      <c r="M28" s="2"/>
      <c r="N28" s="2"/>
      <c r="O28" s="2"/>
      <c r="P28" s="98">
        <f t="shared" si="1"/>
        <v>0</v>
      </c>
      <c r="Q28" s="302">
        <f t="shared" si="2"/>
        <v>48</v>
      </c>
    </row>
    <row r="29" spans="1:17" ht="15" customHeight="1">
      <c r="A29" s="64">
        <v>26</v>
      </c>
      <c r="B29" s="2">
        <v>90</v>
      </c>
      <c r="C29" s="2" t="s">
        <v>143</v>
      </c>
      <c r="D29" s="2">
        <v>33</v>
      </c>
      <c r="E29" s="2">
        <v>2</v>
      </c>
      <c r="F29" s="2"/>
      <c r="G29" s="2">
        <v>3</v>
      </c>
      <c r="H29" s="2">
        <v>6</v>
      </c>
      <c r="I29" s="304"/>
      <c r="J29" s="19">
        <f t="shared" si="0"/>
        <v>44</v>
      </c>
      <c r="K29" s="309"/>
      <c r="L29" s="2"/>
      <c r="M29" s="2"/>
      <c r="N29" s="2"/>
      <c r="O29" s="2"/>
      <c r="P29" s="98">
        <f t="shared" si="1"/>
        <v>0</v>
      </c>
      <c r="Q29" s="302">
        <f t="shared" si="2"/>
        <v>44</v>
      </c>
    </row>
    <row r="30" spans="1:17" ht="15" customHeight="1">
      <c r="A30" s="64">
        <v>27</v>
      </c>
      <c r="B30" s="2">
        <v>48</v>
      </c>
      <c r="C30" s="2" t="s">
        <v>28</v>
      </c>
      <c r="D30" s="2">
        <v>15</v>
      </c>
      <c r="E30" s="2"/>
      <c r="F30" s="2">
        <v>9</v>
      </c>
      <c r="G30" s="2">
        <v>12</v>
      </c>
      <c r="H30" s="2">
        <v>6</v>
      </c>
      <c r="I30" s="304"/>
      <c r="J30" s="19">
        <f t="shared" si="0"/>
        <v>42</v>
      </c>
      <c r="K30" s="309"/>
      <c r="L30" s="2"/>
      <c r="M30" s="2"/>
      <c r="N30" s="2"/>
      <c r="O30" s="2"/>
      <c r="P30" s="98">
        <f t="shared" si="1"/>
        <v>0</v>
      </c>
      <c r="Q30" s="302">
        <f t="shared" si="2"/>
        <v>42</v>
      </c>
    </row>
    <row r="31" spans="1:17" ht="15" customHeight="1">
      <c r="A31" s="64">
        <v>28</v>
      </c>
      <c r="B31" s="2">
        <v>42</v>
      </c>
      <c r="C31" s="2" t="s">
        <v>23</v>
      </c>
      <c r="D31" s="2">
        <v>31</v>
      </c>
      <c r="E31" s="2">
        <v>1</v>
      </c>
      <c r="F31" s="2"/>
      <c r="G31" s="2">
        <v>3</v>
      </c>
      <c r="H31" s="2"/>
      <c r="I31" s="304">
        <v>6</v>
      </c>
      <c r="J31" s="19">
        <f t="shared" si="0"/>
        <v>41</v>
      </c>
      <c r="K31" s="309"/>
      <c r="L31" s="2"/>
      <c r="M31" s="2"/>
      <c r="N31" s="2"/>
      <c r="O31" s="2"/>
      <c r="P31" s="98">
        <f t="shared" si="1"/>
        <v>0</v>
      </c>
      <c r="Q31" s="302">
        <f t="shared" si="2"/>
        <v>41</v>
      </c>
    </row>
    <row r="32" spans="1:17" ht="15" customHeight="1">
      <c r="A32" s="64">
        <v>29</v>
      </c>
      <c r="B32" s="2">
        <v>49</v>
      </c>
      <c r="C32" s="2" t="s">
        <v>29</v>
      </c>
      <c r="D32" s="2">
        <v>24</v>
      </c>
      <c r="E32" s="2"/>
      <c r="F32" s="2"/>
      <c r="G32" s="2"/>
      <c r="H32" s="2">
        <v>12</v>
      </c>
      <c r="I32" s="304"/>
      <c r="J32" s="19">
        <f t="shared" si="0"/>
        <v>36</v>
      </c>
      <c r="K32" s="309"/>
      <c r="L32" s="2"/>
      <c r="M32" s="2"/>
      <c r="N32" s="2"/>
      <c r="O32" s="2"/>
      <c r="P32" s="98">
        <f t="shared" si="1"/>
        <v>0</v>
      </c>
      <c r="Q32" s="302">
        <f t="shared" si="2"/>
        <v>36</v>
      </c>
    </row>
    <row r="33" spans="1:17" ht="15" customHeight="1">
      <c r="A33" s="64">
        <v>30</v>
      </c>
      <c r="B33" s="2">
        <v>10</v>
      </c>
      <c r="C33" s="2" t="s">
        <v>14</v>
      </c>
      <c r="D33" s="2">
        <v>24</v>
      </c>
      <c r="E33" s="2"/>
      <c r="F33" s="2"/>
      <c r="G33" s="2">
        <v>4</v>
      </c>
      <c r="H33" s="2">
        <v>6</v>
      </c>
      <c r="I33" s="304"/>
      <c r="J33" s="19">
        <f t="shared" si="0"/>
        <v>34</v>
      </c>
      <c r="K33" s="309"/>
      <c r="L33" s="2"/>
      <c r="M33" s="2"/>
      <c r="N33" s="2"/>
      <c r="O33" s="2"/>
      <c r="P33" s="98">
        <f t="shared" si="1"/>
        <v>0</v>
      </c>
      <c r="Q33" s="302">
        <f t="shared" si="2"/>
        <v>34</v>
      </c>
    </row>
    <row r="34" spans="1:17" ht="15" customHeight="1">
      <c r="A34" s="64">
        <v>31</v>
      </c>
      <c r="B34" s="2">
        <v>12</v>
      </c>
      <c r="C34" s="2" t="s">
        <v>152</v>
      </c>
      <c r="D34" s="2">
        <v>14</v>
      </c>
      <c r="E34" s="2"/>
      <c r="F34" s="2"/>
      <c r="G34" s="2">
        <v>6</v>
      </c>
      <c r="H34" s="2">
        <v>13</v>
      </c>
      <c r="I34" s="304"/>
      <c r="J34" s="19">
        <f t="shared" si="0"/>
        <v>33</v>
      </c>
      <c r="K34" s="309"/>
      <c r="L34" s="2"/>
      <c r="M34" s="2"/>
      <c r="N34" s="2"/>
      <c r="O34" s="2"/>
      <c r="P34" s="98">
        <f t="shared" si="1"/>
        <v>0</v>
      </c>
      <c r="Q34" s="302">
        <f t="shared" si="2"/>
        <v>33</v>
      </c>
    </row>
    <row r="35" spans="1:17" ht="15" customHeight="1">
      <c r="A35" s="64">
        <v>32</v>
      </c>
      <c r="B35" s="2">
        <v>27</v>
      </c>
      <c r="C35" s="2" t="s">
        <v>19</v>
      </c>
      <c r="D35" s="2">
        <v>21</v>
      </c>
      <c r="E35" s="2"/>
      <c r="F35" s="2"/>
      <c r="G35" s="2">
        <v>3</v>
      </c>
      <c r="H35" s="2"/>
      <c r="I35" s="304">
        <v>3</v>
      </c>
      <c r="J35" s="19">
        <f t="shared" si="0"/>
        <v>27</v>
      </c>
      <c r="K35" s="309"/>
      <c r="L35" s="2"/>
      <c r="M35" s="2"/>
      <c r="N35" s="2"/>
      <c r="O35" s="2"/>
      <c r="P35" s="98">
        <f t="shared" si="1"/>
        <v>0</v>
      </c>
      <c r="Q35" s="302">
        <f t="shared" si="2"/>
        <v>27</v>
      </c>
    </row>
    <row r="36" spans="1:17" ht="15" customHeight="1">
      <c r="A36" s="64">
        <v>33</v>
      </c>
      <c r="B36" s="2">
        <v>76</v>
      </c>
      <c r="C36" s="2" t="s">
        <v>53</v>
      </c>
      <c r="D36" s="2">
        <v>9</v>
      </c>
      <c r="E36" s="2">
        <v>2</v>
      </c>
      <c r="F36" s="2"/>
      <c r="G36" s="2"/>
      <c r="H36" s="2">
        <v>3</v>
      </c>
      <c r="I36" s="304"/>
      <c r="J36" s="19">
        <f t="shared" si="0"/>
        <v>14</v>
      </c>
      <c r="K36" s="309">
        <v>9</v>
      </c>
      <c r="L36" s="2">
        <v>3</v>
      </c>
      <c r="M36" s="2"/>
      <c r="N36" s="2"/>
      <c r="O36" s="2"/>
      <c r="P36" s="98">
        <f t="shared" si="1"/>
        <v>12</v>
      </c>
      <c r="Q36" s="302">
        <f t="shared" si="2"/>
        <v>26</v>
      </c>
    </row>
    <row r="37" spans="1:17" ht="15" customHeight="1">
      <c r="A37" s="64">
        <v>34</v>
      </c>
      <c r="B37" s="2">
        <v>47</v>
      </c>
      <c r="C37" s="2" t="s">
        <v>27</v>
      </c>
      <c r="D37" s="2">
        <v>5</v>
      </c>
      <c r="E37" s="2"/>
      <c r="F37" s="2">
        <v>3</v>
      </c>
      <c r="G37" s="2">
        <v>6</v>
      </c>
      <c r="H37" s="2">
        <v>3</v>
      </c>
      <c r="I37" s="304">
        <v>6</v>
      </c>
      <c r="J37" s="19">
        <f t="shared" si="0"/>
        <v>23</v>
      </c>
      <c r="K37" s="309"/>
      <c r="L37" s="2"/>
      <c r="M37" s="2"/>
      <c r="N37" s="2"/>
      <c r="O37" s="2"/>
      <c r="P37" s="98">
        <f t="shared" si="1"/>
        <v>0</v>
      </c>
      <c r="Q37" s="302">
        <f t="shared" si="2"/>
        <v>23</v>
      </c>
    </row>
    <row r="38" spans="1:17" ht="15" customHeight="1">
      <c r="A38" s="64">
        <v>35</v>
      </c>
      <c r="B38" s="2">
        <v>112</v>
      </c>
      <c r="C38" s="2" t="s">
        <v>37</v>
      </c>
      <c r="D38" s="2"/>
      <c r="E38" s="2"/>
      <c r="F38" s="2"/>
      <c r="G38" s="2">
        <v>6</v>
      </c>
      <c r="H38" s="2"/>
      <c r="I38" s="304">
        <v>6</v>
      </c>
      <c r="J38" s="19">
        <f t="shared" si="0"/>
        <v>12</v>
      </c>
      <c r="K38" s="309">
        <v>3</v>
      </c>
      <c r="L38" s="2"/>
      <c r="M38" s="2">
        <v>6</v>
      </c>
      <c r="N38" s="2"/>
      <c r="O38" s="2"/>
      <c r="P38" s="98">
        <f t="shared" si="1"/>
        <v>9</v>
      </c>
      <c r="Q38" s="302">
        <f t="shared" si="2"/>
        <v>21</v>
      </c>
    </row>
    <row r="39" spans="1:17" ht="15" customHeight="1">
      <c r="A39" s="64">
        <v>36</v>
      </c>
      <c r="B39" s="2">
        <v>43</v>
      </c>
      <c r="C39" s="2" t="s">
        <v>24</v>
      </c>
      <c r="D39" s="2">
        <v>9</v>
      </c>
      <c r="E39" s="2"/>
      <c r="F39" s="2"/>
      <c r="G39" s="2">
        <v>8</v>
      </c>
      <c r="H39" s="2">
        <v>3</v>
      </c>
      <c r="I39" s="304"/>
      <c r="J39" s="19">
        <f t="shared" si="0"/>
        <v>20</v>
      </c>
      <c r="K39" s="309"/>
      <c r="L39" s="2"/>
      <c r="M39" s="2"/>
      <c r="N39" s="2"/>
      <c r="O39" s="2"/>
      <c r="P39" s="98">
        <f t="shared" si="1"/>
        <v>0</v>
      </c>
      <c r="Q39" s="302">
        <f t="shared" si="2"/>
        <v>20</v>
      </c>
    </row>
    <row r="40" spans="1:17" ht="15" customHeight="1">
      <c r="A40" s="64">
        <v>37</v>
      </c>
      <c r="B40" s="2">
        <v>26</v>
      </c>
      <c r="C40" s="2" t="s">
        <v>54</v>
      </c>
      <c r="D40" s="2"/>
      <c r="E40" s="2"/>
      <c r="F40" s="2"/>
      <c r="G40" s="2">
        <v>2</v>
      </c>
      <c r="H40" s="2"/>
      <c r="I40" s="304"/>
      <c r="J40" s="19">
        <f t="shared" si="0"/>
        <v>2</v>
      </c>
      <c r="K40" s="309">
        <v>6</v>
      </c>
      <c r="L40" s="2"/>
      <c r="M40" s="2">
        <v>4</v>
      </c>
      <c r="N40" s="2">
        <v>6</v>
      </c>
      <c r="O40" s="2"/>
      <c r="P40" s="98">
        <f t="shared" si="1"/>
        <v>16</v>
      </c>
      <c r="Q40" s="302">
        <f t="shared" si="2"/>
        <v>18</v>
      </c>
    </row>
    <row r="41" spans="1:17" ht="15" customHeight="1">
      <c r="A41" s="64" t="s">
        <v>111</v>
      </c>
      <c r="B41" s="2">
        <v>108</v>
      </c>
      <c r="C41" s="2" t="s">
        <v>82</v>
      </c>
      <c r="D41" s="2"/>
      <c r="E41" s="2"/>
      <c r="F41" s="2"/>
      <c r="G41" s="2">
        <v>9</v>
      </c>
      <c r="H41" s="2"/>
      <c r="I41" s="304"/>
      <c r="J41" s="19">
        <f t="shared" si="0"/>
        <v>9</v>
      </c>
      <c r="K41" s="309"/>
      <c r="L41" s="2"/>
      <c r="M41" s="2">
        <v>9</v>
      </c>
      <c r="N41" s="2"/>
      <c r="O41" s="2"/>
      <c r="P41" s="98">
        <f t="shared" si="1"/>
        <v>9</v>
      </c>
      <c r="Q41" s="302">
        <f t="shared" si="2"/>
        <v>18</v>
      </c>
    </row>
    <row r="42" spans="1:17" ht="15" customHeight="1">
      <c r="A42" s="64">
        <v>39</v>
      </c>
      <c r="B42" s="2">
        <v>63</v>
      </c>
      <c r="C42" s="2" t="s">
        <v>71</v>
      </c>
      <c r="D42" s="2">
        <v>5</v>
      </c>
      <c r="E42" s="2"/>
      <c r="F42" s="2"/>
      <c r="G42" s="2"/>
      <c r="H42" s="2"/>
      <c r="I42" s="304"/>
      <c r="J42" s="19">
        <f t="shared" si="0"/>
        <v>5</v>
      </c>
      <c r="K42" s="309">
        <v>6</v>
      </c>
      <c r="L42" s="2">
        <v>2</v>
      </c>
      <c r="M42" s="2"/>
      <c r="N42" s="2"/>
      <c r="O42" s="2"/>
      <c r="P42" s="98">
        <f t="shared" si="1"/>
        <v>8</v>
      </c>
      <c r="Q42" s="302">
        <f t="shared" si="2"/>
        <v>13</v>
      </c>
    </row>
    <row r="43" spans="1:17" ht="15" customHeight="1">
      <c r="A43" s="64">
        <v>40</v>
      </c>
      <c r="B43" s="2">
        <v>34</v>
      </c>
      <c r="C43" s="2" t="s">
        <v>83</v>
      </c>
      <c r="D43" s="203"/>
      <c r="E43" s="2"/>
      <c r="F43" s="2"/>
      <c r="G43" s="2">
        <v>12</v>
      </c>
      <c r="H43" s="2"/>
      <c r="I43" s="304"/>
      <c r="J43" s="19">
        <f t="shared" si="0"/>
        <v>12</v>
      </c>
      <c r="K43" s="309"/>
      <c r="L43" s="2"/>
      <c r="M43" s="2"/>
      <c r="N43" s="2"/>
      <c r="O43" s="2"/>
      <c r="P43" s="98">
        <f t="shared" si="1"/>
        <v>0</v>
      </c>
      <c r="Q43" s="302">
        <f t="shared" si="2"/>
        <v>12</v>
      </c>
    </row>
    <row r="44" spans="1:17" ht="15" customHeight="1" thickBot="1">
      <c r="A44" s="65" t="s">
        <v>111</v>
      </c>
      <c r="B44" s="62">
        <v>35</v>
      </c>
      <c r="C44" s="62" t="s">
        <v>52</v>
      </c>
      <c r="D44" s="62">
        <v>6</v>
      </c>
      <c r="E44" s="62"/>
      <c r="F44" s="62"/>
      <c r="G44" s="62"/>
      <c r="H44" s="62">
        <v>6</v>
      </c>
      <c r="I44" s="305"/>
      <c r="J44" s="311">
        <f t="shared" si="0"/>
        <v>12</v>
      </c>
      <c r="K44" s="310"/>
      <c r="L44" s="62"/>
      <c r="M44" s="62"/>
      <c r="N44" s="62"/>
      <c r="O44" s="62"/>
      <c r="P44" s="99">
        <f t="shared" si="1"/>
        <v>0</v>
      </c>
      <c r="Q44" s="312">
        <f t="shared" si="2"/>
        <v>12</v>
      </c>
    </row>
    <row r="45" ht="15" customHeight="1" thickBot="1"/>
    <row r="46" spans="1:17" s="23" customFormat="1" ht="15" customHeight="1" thickBot="1">
      <c r="A46" s="66"/>
      <c r="B46" s="61" t="s">
        <v>112</v>
      </c>
      <c r="C46" s="61"/>
      <c r="D46" s="100">
        <f aca="true" t="shared" si="3" ref="D46:Q46">SUM(D4:D44)</f>
        <v>1261</v>
      </c>
      <c r="E46" s="100">
        <f t="shared" si="3"/>
        <v>175</v>
      </c>
      <c r="F46" s="100">
        <f t="shared" si="3"/>
        <v>123</v>
      </c>
      <c r="G46" s="100">
        <f t="shared" si="3"/>
        <v>567</v>
      </c>
      <c r="H46" s="100">
        <f t="shared" si="3"/>
        <v>621</v>
      </c>
      <c r="I46" s="100">
        <f t="shared" si="3"/>
        <v>299</v>
      </c>
      <c r="J46" s="100">
        <f t="shared" si="3"/>
        <v>3046</v>
      </c>
      <c r="K46" s="100">
        <f t="shared" si="3"/>
        <v>440</v>
      </c>
      <c r="L46" s="100">
        <f t="shared" si="3"/>
        <v>102</v>
      </c>
      <c r="M46" s="100">
        <f t="shared" si="3"/>
        <v>199</v>
      </c>
      <c r="N46" s="100">
        <f t="shared" si="3"/>
        <v>185</v>
      </c>
      <c r="O46" s="100">
        <f t="shared" si="3"/>
        <v>72</v>
      </c>
      <c r="P46" s="100">
        <f t="shared" si="3"/>
        <v>998</v>
      </c>
      <c r="Q46" s="210">
        <f t="shared" si="3"/>
        <v>4044</v>
      </c>
    </row>
    <row r="47" spans="1:17" s="23" customFormat="1" ht="15" customHeight="1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</row>
    <row r="48" s="23" customFormat="1" ht="15" customHeight="1"/>
    <row r="49" s="23" customFormat="1" ht="15" customHeight="1"/>
    <row r="50" spans="1:17" s="23" customFormat="1" ht="15" customHeight="1">
      <c r="A50" s="67"/>
      <c r="B50" s="61"/>
      <c r="C50" s="61"/>
      <c r="D50" s="61"/>
      <c r="E50" s="61"/>
      <c r="F50" s="61"/>
      <c r="G50" s="61"/>
      <c r="H50" s="61"/>
      <c r="I50" s="61"/>
      <c r="J50" s="61"/>
      <c r="K50" s="67"/>
      <c r="L50" s="61"/>
      <c r="M50" s="61"/>
      <c r="N50" s="61"/>
      <c r="O50" s="61"/>
      <c r="P50" s="61"/>
      <c r="Q50" s="67"/>
    </row>
    <row r="51" spans="1:18" s="23" customFormat="1" ht="15" customHeight="1">
      <c r="A51" s="67"/>
      <c r="B51" s="61"/>
      <c r="C51" s="61"/>
      <c r="D51" s="61"/>
      <c r="E51" s="61"/>
      <c r="F51" s="61"/>
      <c r="G51" s="61"/>
      <c r="H51" s="61"/>
      <c r="I51" s="61"/>
      <c r="J51" s="61"/>
      <c r="K51" s="67"/>
      <c r="L51" s="68"/>
      <c r="M51" s="68"/>
      <c r="N51" s="68"/>
      <c r="O51" s="68"/>
      <c r="P51" s="68"/>
      <c r="Q51" s="67"/>
      <c r="R51"/>
    </row>
    <row r="52" ht="15" customHeight="1"/>
    <row r="54" spans="4:17" ht="12.75">
      <c r="D54" s="70"/>
      <c r="E54" s="70"/>
      <c r="F54" s="70"/>
      <c r="G54" s="70"/>
      <c r="H54" s="70"/>
      <c r="I54" s="70"/>
      <c r="J54" s="70"/>
      <c r="L54" s="70"/>
      <c r="M54" s="70"/>
      <c r="N54" s="70"/>
      <c r="O54" s="70"/>
      <c r="P54" s="70"/>
      <c r="Q54" s="70"/>
    </row>
    <row r="57" spans="1:8" ht="12.75">
      <c r="A57" s="66"/>
      <c r="B57" s="61"/>
      <c r="C57" s="61"/>
      <c r="D57" s="61"/>
      <c r="E57" s="61"/>
      <c r="F57" s="61"/>
      <c r="G57" s="61"/>
      <c r="H57" s="61"/>
    </row>
    <row r="58" spans="1:8" ht="15" customHeight="1">
      <c r="A58" s="67"/>
      <c r="B58" s="61"/>
      <c r="C58" s="61"/>
      <c r="D58" s="61"/>
      <c r="E58" s="61"/>
      <c r="F58" s="61"/>
      <c r="G58" s="61"/>
      <c r="H58" s="61"/>
    </row>
    <row r="59" ht="15" customHeight="1"/>
  </sheetData>
  <sheetProtection/>
  <mergeCells count="6">
    <mergeCell ref="A1:Q1"/>
    <mergeCell ref="A47:Q47"/>
    <mergeCell ref="A2:A3"/>
    <mergeCell ref="K2:P2"/>
    <mergeCell ref="Q2:Q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selection activeCell="Q23" sqref="A1:Q23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4" width="5.75390625" style="4" customWidth="1"/>
    <col min="5" max="6" width="4.75390625" style="4" customWidth="1"/>
    <col min="7" max="9" width="4.75390625" style="0" customWidth="1"/>
    <col min="10" max="10" width="5.75390625" style="5" customWidth="1"/>
    <col min="11" max="15" width="4.75390625" style="0" customWidth="1"/>
    <col min="16" max="16" width="5.75390625" style="5" customWidth="1"/>
    <col min="17" max="17" width="6.25390625" style="0" customWidth="1"/>
  </cols>
  <sheetData>
    <row r="1" spans="1:45" ht="42" customHeight="1" thickBot="1">
      <c r="A1" s="367" t="s">
        <v>164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7" ht="19.5" customHeight="1">
      <c r="A2" s="377" t="s">
        <v>50</v>
      </c>
      <c r="B2" s="29"/>
      <c r="C2" s="29"/>
      <c r="D2" s="373" t="s">
        <v>119</v>
      </c>
      <c r="E2" s="362"/>
      <c r="F2" s="362"/>
      <c r="G2" s="362"/>
      <c r="H2" s="362"/>
      <c r="I2" s="362"/>
      <c r="J2" s="364"/>
      <c r="K2" s="372" t="s">
        <v>120</v>
      </c>
      <c r="L2" s="373"/>
      <c r="M2" s="373"/>
      <c r="N2" s="373"/>
      <c r="O2" s="373"/>
      <c r="P2" s="374"/>
      <c r="Q2" s="375" t="s">
        <v>46</v>
      </c>
    </row>
    <row r="3" spans="1:19" ht="18" customHeight="1" thickBot="1">
      <c r="A3" s="378"/>
      <c r="B3" s="160" t="s">
        <v>98</v>
      </c>
      <c r="C3" s="160" t="s">
        <v>51</v>
      </c>
      <c r="D3" s="62" t="s">
        <v>0</v>
      </c>
      <c r="E3" s="62" t="s">
        <v>89</v>
      </c>
      <c r="F3" s="62" t="s">
        <v>123</v>
      </c>
      <c r="G3" s="62" t="s">
        <v>2</v>
      </c>
      <c r="H3" s="62" t="s">
        <v>90</v>
      </c>
      <c r="I3" s="62" t="s">
        <v>91</v>
      </c>
      <c r="J3" s="243" t="s">
        <v>99</v>
      </c>
      <c r="K3" s="62" t="s">
        <v>0</v>
      </c>
      <c r="L3" s="62" t="s">
        <v>89</v>
      </c>
      <c r="M3" s="62" t="s">
        <v>2</v>
      </c>
      <c r="N3" s="62" t="s">
        <v>90</v>
      </c>
      <c r="O3" s="62" t="s">
        <v>91</v>
      </c>
      <c r="P3" s="243" t="s">
        <v>99</v>
      </c>
      <c r="Q3" s="376"/>
      <c r="S3" s="23"/>
    </row>
    <row r="4" spans="1:19" ht="18" customHeight="1">
      <c r="A4" s="64">
        <v>42</v>
      </c>
      <c r="B4" s="29">
        <v>36</v>
      </c>
      <c r="C4" s="29" t="s">
        <v>21</v>
      </c>
      <c r="D4" s="29">
        <v>5</v>
      </c>
      <c r="E4" s="29">
        <v>1</v>
      </c>
      <c r="F4" s="29"/>
      <c r="G4" s="29"/>
      <c r="H4" s="29">
        <v>4</v>
      </c>
      <c r="I4" s="303"/>
      <c r="J4" s="164">
        <f aca="true" t="shared" si="0" ref="J4:J16">SUM(D4:I4)</f>
        <v>10</v>
      </c>
      <c r="K4" s="308"/>
      <c r="L4" s="29"/>
      <c r="M4" s="29"/>
      <c r="N4" s="29"/>
      <c r="O4" s="303"/>
      <c r="P4" s="164">
        <f aca="true" t="shared" si="1" ref="P4:P16">SUM(K4:O4)</f>
        <v>0</v>
      </c>
      <c r="Q4" s="164">
        <f aca="true" t="shared" si="2" ref="Q4:Q16">J4+P4</f>
        <v>10</v>
      </c>
      <c r="S4" s="23"/>
    </row>
    <row r="5" spans="1:19" ht="18" customHeight="1">
      <c r="A5" s="64">
        <v>43</v>
      </c>
      <c r="B5" s="2">
        <v>33</v>
      </c>
      <c r="C5" s="2" t="s">
        <v>20</v>
      </c>
      <c r="D5" s="2">
        <v>3</v>
      </c>
      <c r="E5" s="2"/>
      <c r="F5" s="2"/>
      <c r="G5" s="2"/>
      <c r="H5" s="2"/>
      <c r="I5" s="304"/>
      <c r="J5" s="98">
        <f t="shared" si="0"/>
        <v>3</v>
      </c>
      <c r="K5" s="309">
        <v>6</v>
      </c>
      <c r="L5" s="2"/>
      <c r="M5" s="2"/>
      <c r="N5" s="2"/>
      <c r="O5" s="304"/>
      <c r="P5" s="98">
        <f t="shared" si="1"/>
        <v>6</v>
      </c>
      <c r="Q5" s="98">
        <f t="shared" si="2"/>
        <v>9</v>
      </c>
      <c r="S5" s="23"/>
    </row>
    <row r="6" spans="1:19" ht="18" customHeight="1">
      <c r="A6" s="64" t="s">
        <v>111</v>
      </c>
      <c r="B6" s="2">
        <v>17</v>
      </c>
      <c r="C6" s="2" t="s">
        <v>16</v>
      </c>
      <c r="D6" s="2">
        <v>3</v>
      </c>
      <c r="E6" s="2"/>
      <c r="F6" s="2"/>
      <c r="G6" s="2">
        <v>6</v>
      </c>
      <c r="H6" s="2"/>
      <c r="I6" s="304"/>
      <c r="J6" s="98">
        <f t="shared" si="0"/>
        <v>9</v>
      </c>
      <c r="K6" s="309"/>
      <c r="L6" s="2"/>
      <c r="M6" s="2"/>
      <c r="N6" s="2"/>
      <c r="O6" s="304"/>
      <c r="P6" s="98">
        <f t="shared" si="1"/>
        <v>0</v>
      </c>
      <c r="Q6" s="98">
        <f t="shared" si="2"/>
        <v>9</v>
      </c>
      <c r="S6" s="23"/>
    </row>
    <row r="7" spans="1:19" ht="18" customHeight="1">
      <c r="A7" s="64">
        <v>45</v>
      </c>
      <c r="B7" s="2">
        <v>46</v>
      </c>
      <c r="C7" s="2" t="s">
        <v>26</v>
      </c>
      <c r="D7" s="2">
        <v>8</v>
      </c>
      <c r="E7" s="2"/>
      <c r="F7" s="2"/>
      <c r="G7" s="2"/>
      <c r="H7" s="2"/>
      <c r="I7" s="304"/>
      <c r="J7" s="98">
        <f t="shared" si="0"/>
        <v>8</v>
      </c>
      <c r="K7" s="309"/>
      <c r="L7" s="2"/>
      <c r="M7" s="2"/>
      <c r="N7" s="2"/>
      <c r="O7" s="304"/>
      <c r="P7" s="98">
        <f t="shared" si="1"/>
        <v>0</v>
      </c>
      <c r="Q7" s="98">
        <f t="shared" si="2"/>
        <v>8</v>
      </c>
      <c r="S7" s="23"/>
    </row>
    <row r="8" spans="1:19" ht="18" customHeight="1">
      <c r="A8" s="64">
        <v>46</v>
      </c>
      <c r="B8" s="2">
        <v>188</v>
      </c>
      <c r="C8" s="2" t="s">
        <v>139</v>
      </c>
      <c r="D8" s="2">
        <v>5</v>
      </c>
      <c r="E8" s="2"/>
      <c r="F8" s="2"/>
      <c r="G8" s="2"/>
      <c r="H8" s="2">
        <v>2</v>
      </c>
      <c r="I8" s="304"/>
      <c r="J8" s="98">
        <f t="shared" si="0"/>
        <v>7</v>
      </c>
      <c r="K8" s="309"/>
      <c r="L8" s="2"/>
      <c r="M8" s="2"/>
      <c r="N8" s="2"/>
      <c r="O8" s="304"/>
      <c r="P8" s="98">
        <f t="shared" si="1"/>
        <v>0</v>
      </c>
      <c r="Q8" s="98">
        <f t="shared" si="2"/>
        <v>7</v>
      </c>
      <c r="S8" s="23"/>
    </row>
    <row r="9" spans="1:19" ht="18" customHeight="1">
      <c r="A9" s="64">
        <v>47</v>
      </c>
      <c r="B9" s="2">
        <v>135</v>
      </c>
      <c r="C9" s="2" t="s">
        <v>42</v>
      </c>
      <c r="D9" s="2">
        <v>4</v>
      </c>
      <c r="E9" s="2"/>
      <c r="F9" s="2"/>
      <c r="G9" s="2"/>
      <c r="H9" s="2">
        <v>2</v>
      </c>
      <c r="I9" s="304"/>
      <c r="J9" s="98">
        <f t="shared" si="0"/>
        <v>6</v>
      </c>
      <c r="K9" s="309"/>
      <c r="L9" s="2"/>
      <c r="M9" s="2"/>
      <c r="N9" s="2"/>
      <c r="O9" s="304"/>
      <c r="P9" s="98">
        <f t="shared" si="1"/>
        <v>0</v>
      </c>
      <c r="Q9" s="98">
        <f t="shared" si="2"/>
        <v>6</v>
      </c>
      <c r="S9" s="23"/>
    </row>
    <row r="10" spans="1:19" ht="18" customHeight="1">
      <c r="A10" s="64" t="s">
        <v>111</v>
      </c>
      <c r="B10" s="2">
        <v>62</v>
      </c>
      <c r="C10" s="2" t="s">
        <v>72</v>
      </c>
      <c r="D10" s="2">
        <v>6</v>
      </c>
      <c r="E10" s="2"/>
      <c r="F10" s="2"/>
      <c r="G10" s="2"/>
      <c r="H10" s="2"/>
      <c r="I10" s="304"/>
      <c r="J10" s="98">
        <f t="shared" si="0"/>
        <v>6</v>
      </c>
      <c r="K10" s="309"/>
      <c r="L10" s="2"/>
      <c r="M10" s="2"/>
      <c r="N10" s="2"/>
      <c r="O10" s="304"/>
      <c r="P10" s="98">
        <f t="shared" si="1"/>
        <v>0</v>
      </c>
      <c r="Q10" s="98">
        <f t="shared" si="2"/>
        <v>6</v>
      </c>
      <c r="S10" s="23"/>
    </row>
    <row r="11" spans="1:19" ht="15" customHeight="1">
      <c r="A11" s="64" t="s">
        <v>111</v>
      </c>
      <c r="B11" s="2">
        <v>8</v>
      </c>
      <c r="C11" s="2" t="s">
        <v>153</v>
      </c>
      <c r="D11" s="2">
        <v>3</v>
      </c>
      <c r="E11" s="2"/>
      <c r="F11" s="2"/>
      <c r="G11" s="2"/>
      <c r="H11" s="2">
        <v>3</v>
      </c>
      <c r="I11" s="304"/>
      <c r="J11" s="98">
        <f t="shared" si="0"/>
        <v>6</v>
      </c>
      <c r="K11" s="309"/>
      <c r="L11" s="2"/>
      <c r="M11" s="2"/>
      <c r="N11" s="2"/>
      <c r="O11" s="304"/>
      <c r="P11" s="98">
        <f t="shared" si="1"/>
        <v>0</v>
      </c>
      <c r="Q11" s="98">
        <f t="shared" si="2"/>
        <v>6</v>
      </c>
      <c r="S11" s="23"/>
    </row>
    <row r="12" spans="1:19" ht="15" customHeight="1">
      <c r="A12" s="64">
        <v>50</v>
      </c>
      <c r="B12" s="2">
        <v>132</v>
      </c>
      <c r="C12" s="2" t="s">
        <v>41</v>
      </c>
      <c r="D12" s="2"/>
      <c r="E12" s="2"/>
      <c r="F12" s="2"/>
      <c r="G12" s="2"/>
      <c r="H12" s="2"/>
      <c r="I12" s="304"/>
      <c r="J12" s="98">
        <f t="shared" si="0"/>
        <v>0</v>
      </c>
      <c r="K12" s="309"/>
      <c r="L12" s="2">
        <v>4</v>
      </c>
      <c r="M12" s="2"/>
      <c r="N12" s="2"/>
      <c r="O12" s="304"/>
      <c r="P12" s="98">
        <f t="shared" si="1"/>
        <v>4</v>
      </c>
      <c r="Q12" s="98">
        <f t="shared" si="2"/>
        <v>4</v>
      </c>
      <c r="S12" s="23"/>
    </row>
    <row r="13" spans="1:19" ht="18" customHeight="1">
      <c r="A13" s="64">
        <v>51</v>
      </c>
      <c r="B13" s="2">
        <v>65</v>
      </c>
      <c r="C13" s="2" t="s">
        <v>73</v>
      </c>
      <c r="D13" s="2"/>
      <c r="E13" s="2"/>
      <c r="F13" s="2"/>
      <c r="G13" s="2">
        <v>3</v>
      </c>
      <c r="H13" s="2"/>
      <c r="I13" s="304"/>
      <c r="J13" s="98">
        <f t="shared" si="0"/>
        <v>3</v>
      </c>
      <c r="K13" s="309"/>
      <c r="L13" s="2"/>
      <c r="M13" s="2"/>
      <c r="N13" s="2"/>
      <c r="O13" s="304"/>
      <c r="P13" s="98">
        <f t="shared" si="1"/>
        <v>0</v>
      </c>
      <c r="Q13" s="98">
        <f t="shared" si="2"/>
        <v>3</v>
      </c>
      <c r="S13" s="23"/>
    </row>
    <row r="14" spans="1:19" ht="18" customHeight="1">
      <c r="A14" s="64" t="s">
        <v>111</v>
      </c>
      <c r="B14" s="2">
        <v>53</v>
      </c>
      <c r="C14" s="2" t="s">
        <v>55</v>
      </c>
      <c r="D14" s="2">
        <v>3</v>
      </c>
      <c r="E14" s="2"/>
      <c r="F14" s="2"/>
      <c r="G14" s="2"/>
      <c r="H14" s="2"/>
      <c r="I14" s="304"/>
      <c r="J14" s="98">
        <f t="shared" si="0"/>
        <v>3</v>
      </c>
      <c r="K14" s="309"/>
      <c r="L14" s="2"/>
      <c r="M14" s="2"/>
      <c r="N14" s="2"/>
      <c r="O14" s="304"/>
      <c r="P14" s="98">
        <f t="shared" si="1"/>
        <v>0</v>
      </c>
      <c r="Q14" s="98">
        <f t="shared" si="2"/>
        <v>3</v>
      </c>
      <c r="S14" s="23"/>
    </row>
    <row r="15" spans="1:19" ht="18" customHeight="1">
      <c r="A15" s="64">
        <v>53</v>
      </c>
      <c r="B15" s="2">
        <v>38</v>
      </c>
      <c r="C15" s="2" t="s">
        <v>57</v>
      </c>
      <c r="D15" s="2">
        <v>2</v>
      </c>
      <c r="E15" s="2"/>
      <c r="F15" s="2"/>
      <c r="G15" s="2"/>
      <c r="H15" s="2"/>
      <c r="I15" s="304"/>
      <c r="J15" s="98">
        <f t="shared" si="0"/>
        <v>2</v>
      </c>
      <c r="K15" s="309"/>
      <c r="L15" s="2"/>
      <c r="M15" s="2"/>
      <c r="N15" s="2"/>
      <c r="O15" s="304"/>
      <c r="P15" s="98">
        <f t="shared" si="1"/>
        <v>0</v>
      </c>
      <c r="Q15" s="98">
        <f t="shared" si="2"/>
        <v>2</v>
      </c>
      <c r="S15" s="23"/>
    </row>
    <row r="16" spans="1:19" ht="18" customHeight="1" thickBot="1">
      <c r="A16" s="65" t="s">
        <v>111</v>
      </c>
      <c r="B16" s="62">
        <v>185</v>
      </c>
      <c r="C16" s="62" t="s">
        <v>122</v>
      </c>
      <c r="D16" s="62"/>
      <c r="E16" s="62">
        <v>2</v>
      </c>
      <c r="F16" s="62"/>
      <c r="G16" s="62"/>
      <c r="H16" s="62"/>
      <c r="I16" s="305"/>
      <c r="J16" s="99">
        <f t="shared" si="0"/>
        <v>2</v>
      </c>
      <c r="K16" s="310"/>
      <c r="L16" s="62"/>
      <c r="M16" s="62"/>
      <c r="N16" s="62"/>
      <c r="O16" s="305"/>
      <c r="P16" s="99">
        <f t="shared" si="1"/>
        <v>0</v>
      </c>
      <c r="Q16" s="99">
        <f t="shared" si="2"/>
        <v>2</v>
      </c>
      <c r="S16" s="23"/>
    </row>
    <row r="17" ht="18" customHeight="1">
      <c r="S17" s="23"/>
    </row>
    <row r="18" spans="1:19" ht="15" customHeight="1" thickBot="1">
      <c r="A18" s="45"/>
      <c r="B18" s="61"/>
      <c r="C18" s="61"/>
      <c r="D18" s="6"/>
      <c r="E18" s="6"/>
      <c r="F18" s="6"/>
      <c r="G18" s="6"/>
      <c r="H18" s="6"/>
      <c r="I18" s="6"/>
      <c r="J18" s="112"/>
      <c r="K18" s="6"/>
      <c r="L18" s="6"/>
      <c r="M18" s="6"/>
      <c r="N18" s="6"/>
      <c r="O18" s="6"/>
      <c r="P18" s="112"/>
      <c r="Q18" s="112"/>
      <c r="S18" s="45"/>
    </row>
    <row r="19" spans="1:19" ht="15" customHeight="1" thickBot="1">
      <c r="A19" s="45"/>
      <c r="B19" s="61" t="s">
        <v>113</v>
      </c>
      <c r="C19" s="61"/>
      <c r="D19" s="100">
        <f aca="true" t="shared" si="3" ref="D19:Q19">SUM(D4:D16)</f>
        <v>42</v>
      </c>
      <c r="E19" s="100">
        <f t="shared" si="3"/>
        <v>3</v>
      </c>
      <c r="F19" s="100">
        <f t="shared" si="3"/>
        <v>0</v>
      </c>
      <c r="G19" s="100">
        <f t="shared" si="3"/>
        <v>9</v>
      </c>
      <c r="H19" s="100">
        <f t="shared" si="3"/>
        <v>11</v>
      </c>
      <c r="I19" s="100">
        <f t="shared" si="3"/>
        <v>0</v>
      </c>
      <c r="J19" s="100">
        <f t="shared" si="3"/>
        <v>65</v>
      </c>
      <c r="K19" s="100">
        <f t="shared" si="3"/>
        <v>6</v>
      </c>
      <c r="L19" s="100">
        <f t="shared" si="3"/>
        <v>4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10</v>
      </c>
      <c r="Q19" s="100">
        <f t="shared" si="3"/>
        <v>75</v>
      </c>
      <c r="S19" s="45"/>
    </row>
    <row r="20" spans="1:19" ht="15" customHeight="1" thickBot="1">
      <c r="A20" s="45"/>
      <c r="B20" s="61"/>
      <c r="C20" s="61"/>
      <c r="D20" s="6"/>
      <c r="E20" s="6"/>
      <c r="F20" s="6"/>
      <c r="G20" s="6"/>
      <c r="H20" s="6"/>
      <c r="I20" s="6"/>
      <c r="J20" s="104"/>
      <c r="K20" s="6"/>
      <c r="L20" s="6"/>
      <c r="M20" s="6"/>
      <c r="N20" s="6"/>
      <c r="O20" s="6"/>
      <c r="P20" s="104"/>
      <c r="Q20" s="104"/>
      <c r="S20" s="45"/>
    </row>
    <row r="21" spans="1:19" ht="15" customHeight="1" thickBot="1">
      <c r="A21" s="45"/>
      <c r="B21" s="61" t="s">
        <v>114</v>
      </c>
      <c r="C21" s="61"/>
      <c r="D21" s="100">
        <f>'oblast.ž.1'!D46</f>
        <v>1261</v>
      </c>
      <c r="E21" s="101">
        <f>'oblast.ž.1'!E46</f>
        <v>175</v>
      </c>
      <c r="F21" s="101">
        <f>'oblast.ž.1'!F46</f>
        <v>123</v>
      </c>
      <c r="G21" s="101">
        <f>'oblast.ž.1'!G46</f>
        <v>567</v>
      </c>
      <c r="H21" s="101">
        <f>'oblast.ž.1'!H46</f>
        <v>621</v>
      </c>
      <c r="I21" s="105">
        <f>'oblast.ž.1'!I46</f>
        <v>299</v>
      </c>
      <c r="J21" s="102">
        <f>SUM(D21:I21)</f>
        <v>3046</v>
      </c>
      <c r="K21" s="100">
        <f>'oblast.ž.1'!K46</f>
        <v>440</v>
      </c>
      <c r="L21" s="101">
        <f>'oblast.ž.1'!L46</f>
        <v>102</v>
      </c>
      <c r="M21" s="101">
        <f>'oblast.ž.1'!M46</f>
        <v>199</v>
      </c>
      <c r="N21" s="101">
        <f>'oblast.ž.1'!N46</f>
        <v>185</v>
      </c>
      <c r="O21" s="105">
        <f>'oblast.ž.1'!O46</f>
        <v>72</v>
      </c>
      <c r="P21" s="102">
        <f>SUM(K21:O21)</f>
        <v>998</v>
      </c>
      <c r="Q21" s="103">
        <f>J21+P21</f>
        <v>4044</v>
      </c>
      <c r="S21" s="45"/>
    </row>
    <row r="22" spans="1:19" ht="15" customHeight="1" thickBot="1">
      <c r="A22" s="45"/>
      <c r="B22" s="61"/>
      <c r="C22" s="61"/>
      <c r="D22" s="6"/>
      <c r="E22" s="6"/>
      <c r="F22" s="6"/>
      <c r="G22" s="6"/>
      <c r="H22" s="6"/>
      <c r="I22" s="6"/>
      <c r="J22" s="104"/>
      <c r="K22" s="6"/>
      <c r="L22" s="6"/>
      <c r="M22" s="6"/>
      <c r="N22" s="6"/>
      <c r="O22" s="6"/>
      <c r="P22" s="104"/>
      <c r="Q22" s="104"/>
      <c r="S22" s="45"/>
    </row>
    <row r="23" spans="1:19" ht="15" customHeight="1" thickBot="1">
      <c r="A23" s="45"/>
      <c r="B23" s="61" t="s">
        <v>115</v>
      </c>
      <c r="C23" s="61"/>
      <c r="D23" s="100">
        <f aca="true" t="shared" si="4" ref="D23:I23">D19+D21</f>
        <v>1303</v>
      </c>
      <c r="E23" s="100">
        <f t="shared" si="4"/>
        <v>178</v>
      </c>
      <c r="F23" s="101">
        <f t="shared" si="4"/>
        <v>123</v>
      </c>
      <c r="G23" s="101">
        <f t="shared" si="4"/>
        <v>576</v>
      </c>
      <c r="H23" s="101">
        <f t="shared" si="4"/>
        <v>632</v>
      </c>
      <c r="I23" s="105">
        <f t="shared" si="4"/>
        <v>299</v>
      </c>
      <c r="J23" s="102">
        <f>SUM(D23:I23)</f>
        <v>3111</v>
      </c>
      <c r="K23" s="100">
        <f>K19+K21</f>
        <v>446</v>
      </c>
      <c r="L23" s="101">
        <f>L19+L21</f>
        <v>106</v>
      </c>
      <c r="M23" s="101">
        <f>M19+M21</f>
        <v>199</v>
      </c>
      <c r="N23" s="101">
        <f>N19+N21</f>
        <v>185</v>
      </c>
      <c r="O23" s="105">
        <f>O19+O21</f>
        <v>72</v>
      </c>
      <c r="P23" s="102">
        <f>SUM(K23:O23)</f>
        <v>1008</v>
      </c>
      <c r="Q23" s="103">
        <f>J23+P23</f>
        <v>4119</v>
      </c>
      <c r="S23" s="45"/>
    </row>
    <row r="24" spans="1:19" s="23" customFormat="1" ht="15" customHeight="1">
      <c r="A24" s="45"/>
      <c r="B24" s="2"/>
      <c r="C24" s="2"/>
      <c r="D24" s="2"/>
      <c r="E24" s="2"/>
      <c r="F24" s="2"/>
      <c r="G24" s="2"/>
      <c r="H24" s="2"/>
      <c r="I24" s="2"/>
      <c r="J24" s="18"/>
      <c r="K24" s="2"/>
      <c r="L24" s="2"/>
      <c r="M24" s="2"/>
      <c r="N24" s="2"/>
      <c r="O24" s="2"/>
      <c r="P24" s="18"/>
      <c r="Q24" s="18"/>
      <c r="S24" s="45"/>
    </row>
    <row r="25" s="23" customFormat="1" ht="15" customHeight="1">
      <c r="S25" s="45"/>
    </row>
    <row r="26" s="23" customFormat="1" ht="15" customHeight="1">
      <c r="S26" s="45"/>
    </row>
    <row r="27" s="23" customFormat="1" ht="15" customHeight="1">
      <c r="S27" s="45"/>
    </row>
    <row r="28" spans="1:19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18"/>
      <c r="Q28" s="18"/>
      <c r="S28" s="45"/>
    </row>
    <row r="29" spans="1:19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18"/>
      <c r="Q29" s="18"/>
      <c r="S29" s="45"/>
    </row>
    <row r="30" spans="1:19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18"/>
      <c r="Q30" s="18"/>
      <c r="S30" s="45"/>
    </row>
    <row r="31" spans="1:19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18"/>
      <c r="Q31" s="18"/>
      <c r="S31" s="45"/>
    </row>
    <row r="32" spans="1:19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18"/>
      <c r="Q32" s="18"/>
      <c r="S32" s="45"/>
    </row>
    <row r="33" spans="1:19" s="23" customFormat="1" ht="15" customHeight="1">
      <c r="A33" s="45"/>
      <c r="B33" s="2"/>
      <c r="C33" s="2"/>
      <c r="D33" s="2"/>
      <c r="E33" s="2"/>
      <c r="F33" s="2"/>
      <c r="G33" s="2"/>
      <c r="H33" s="2"/>
      <c r="I33" s="2"/>
      <c r="J33" s="18"/>
      <c r="K33" s="2"/>
      <c r="L33" s="2"/>
      <c r="M33" s="2"/>
      <c r="N33" s="2"/>
      <c r="O33" s="2"/>
      <c r="P33" s="18"/>
      <c r="Q33" s="18"/>
      <c r="S33" s="45"/>
    </row>
    <row r="34" spans="1:19" s="23" customFormat="1" ht="15" customHeight="1">
      <c r="A34" s="45"/>
      <c r="B34" s="2"/>
      <c r="C34" s="2"/>
      <c r="D34" s="2"/>
      <c r="E34" s="2"/>
      <c r="F34" s="2"/>
      <c r="G34" s="2"/>
      <c r="H34" s="2"/>
      <c r="I34" s="2"/>
      <c r="J34" s="18"/>
      <c r="K34" s="2"/>
      <c r="L34" s="2"/>
      <c r="M34" s="2"/>
      <c r="N34" s="2"/>
      <c r="O34" s="2"/>
      <c r="P34" s="18"/>
      <c r="Q34" s="18"/>
      <c r="S34" s="45"/>
    </row>
    <row r="35" spans="1:19" s="23" customFormat="1" ht="15" customHeight="1">
      <c r="A35" s="45"/>
      <c r="B35" s="2"/>
      <c r="C35" s="2"/>
      <c r="D35" s="2"/>
      <c r="E35" s="2"/>
      <c r="F35" s="2"/>
      <c r="G35" s="2"/>
      <c r="H35" s="2"/>
      <c r="I35" s="2"/>
      <c r="J35" s="18"/>
      <c r="K35" s="2"/>
      <c r="L35" s="2"/>
      <c r="M35" s="2"/>
      <c r="N35" s="2"/>
      <c r="O35" s="2"/>
      <c r="P35" s="18"/>
      <c r="Q35" s="18"/>
      <c r="S35" s="45"/>
    </row>
    <row r="36" spans="1:17" ht="15" customHeight="1">
      <c r="A3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6"/>
    </row>
    <row r="37" spans="1:17" ht="15" customHeight="1">
      <c r="A37"/>
      <c r="B37" s="1"/>
      <c r="C37" s="1"/>
      <c r="D37" s="1"/>
      <c r="E37" s="1"/>
      <c r="F37" s="1"/>
      <c r="G37" s="1"/>
      <c r="H37" s="1"/>
      <c r="I37" s="1"/>
      <c r="J37" s="47"/>
      <c r="K37" s="1"/>
      <c r="L37" s="1"/>
      <c r="M37" s="1"/>
      <c r="N37" s="1"/>
      <c r="O37" s="1"/>
      <c r="P37" s="47"/>
      <c r="Q37" s="47"/>
    </row>
    <row r="38" spans="1:17" ht="15" customHeight="1">
      <c r="A38" s="336" t="s">
        <v>81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</row>
    <row r="39" ht="15" customHeight="1"/>
    <row r="40" spans="2:17" s="32" customFormat="1" ht="1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9" ht="15" customHeight="1"/>
    <row r="50" spans="1:7" ht="15" customHeight="1">
      <c r="A50" s="32"/>
      <c r="B50" s="18"/>
      <c r="C50" s="18"/>
      <c r="D50" s="18"/>
      <c r="E50" s="18"/>
      <c r="F50" s="18"/>
      <c r="G50" s="18"/>
    </row>
  </sheetData>
  <sheetProtection/>
  <mergeCells count="6">
    <mergeCell ref="A38:Q38"/>
    <mergeCell ref="A2:A3"/>
    <mergeCell ref="A1:Q1"/>
    <mergeCell ref="D2:J2"/>
    <mergeCell ref="K2:P2"/>
    <mergeCell ref="Q2:Q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5" zoomScaleNormal="85" zoomScalePageLayoutView="0" workbookViewId="0" topLeftCell="A1">
      <selection activeCell="E24" sqref="A1:E24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9.75390625" style="0" customWidth="1"/>
    <col min="4" max="4" width="19.00390625" style="0" customWidth="1"/>
    <col min="5" max="5" width="16.125" style="0" customWidth="1"/>
  </cols>
  <sheetData>
    <row r="1" spans="1:5" ht="42" customHeight="1" thickBot="1">
      <c r="A1" s="367" t="s">
        <v>174</v>
      </c>
      <c r="B1" s="379"/>
      <c r="C1" s="379"/>
      <c r="D1" s="379"/>
      <c r="E1" s="381"/>
    </row>
    <row r="2" spans="1:5" ht="19.5" customHeight="1">
      <c r="A2" s="382" t="s">
        <v>50</v>
      </c>
      <c r="B2" s="245"/>
      <c r="C2" s="245"/>
      <c r="D2" s="245" t="s">
        <v>154</v>
      </c>
      <c r="E2" s="246" t="s">
        <v>157</v>
      </c>
    </row>
    <row r="3" spans="1:5" ht="19.5" customHeight="1" thickBot="1">
      <c r="A3" s="383"/>
      <c r="B3" s="313" t="s">
        <v>98</v>
      </c>
      <c r="C3" s="313" t="s">
        <v>51</v>
      </c>
      <c r="D3" s="248" t="s">
        <v>155</v>
      </c>
      <c r="E3" s="314" t="s">
        <v>156</v>
      </c>
    </row>
    <row r="4" spans="1:5" ht="19.5" customHeight="1">
      <c r="A4" s="316">
        <v>1</v>
      </c>
      <c r="B4" s="321">
        <v>119</v>
      </c>
      <c r="C4" s="315" t="s">
        <v>39</v>
      </c>
      <c r="D4" s="324" t="s">
        <v>181</v>
      </c>
      <c r="E4" s="316">
        <v>48</v>
      </c>
    </row>
    <row r="5" spans="1:5" ht="19.5" customHeight="1">
      <c r="A5" s="318">
        <v>2</v>
      </c>
      <c r="B5" s="322">
        <v>23</v>
      </c>
      <c r="C5" s="248" t="s">
        <v>17</v>
      </c>
      <c r="D5" s="317" t="s">
        <v>183</v>
      </c>
      <c r="E5" s="318">
        <v>45</v>
      </c>
    </row>
    <row r="6" spans="1:5" ht="19.5" customHeight="1">
      <c r="A6" s="318">
        <v>3</v>
      </c>
      <c r="B6" s="322">
        <v>43</v>
      </c>
      <c r="C6" s="248" t="s">
        <v>24</v>
      </c>
      <c r="D6" s="317" t="s">
        <v>178</v>
      </c>
      <c r="E6" s="318">
        <v>39</v>
      </c>
    </row>
    <row r="7" spans="1:5" ht="19.5" customHeight="1">
      <c r="A7" s="318">
        <v>4</v>
      </c>
      <c r="B7" s="322">
        <v>50</v>
      </c>
      <c r="C7" s="248" t="s">
        <v>56</v>
      </c>
      <c r="D7" s="317" t="s">
        <v>180</v>
      </c>
      <c r="E7" s="318">
        <v>30</v>
      </c>
    </row>
    <row r="8" spans="1:5" ht="19.5" customHeight="1">
      <c r="A8" s="318">
        <v>5</v>
      </c>
      <c r="B8" s="322">
        <v>60</v>
      </c>
      <c r="C8" s="248" t="s">
        <v>32</v>
      </c>
      <c r="D8" s="317" t="s">
        <v>182</v>
      </c>
      <c r="E8" s="318">
        <v>24</v>
      </c>
    </row>
    <row r="9" spans="1:5" ht="19.5" customHeight="1">
      <c r="A9" s="318">
        <v>6</v>
      </c>
      <c r="B9" s="322">
        <v>116</v>
      </c>
      <c r="C9" s="248" t="s">
        <v>38</v>
      </c>
      <c r="D9" s="317" t="s">
        <v>179</v>
      </c>
      <c r="E9" s="318">
        <v>21</v>
      </c>
    </row>
    <row r="10" spans="1:5" ht="19.5" customHeight="1">
      <c r="A10" s="318">
        <v>7</v>
      </c>
      <c r="B10" s="322">
        <v>135</v>
      </c>
      <c r="C10" s="248" t="s">
        <v>42</v>
      </c>
      <c r="D10" s="317">
        <v>3</v>
      </c>
      <c r="E10" s="318">
        <v>12</v>
      </c>
    </row>
    <row r="11" spans="1:5" ht="19.5" customHeight="1">
      <c r="A11" s="318" t="s">
        <v>111</v>
      </c>
      <c r="B11" s="322">
        <v>61</v>
      </c>
      <c r="C11" s="248" t="s">
        <v>68</v>
      </c>
      <c r="D11" s="317">
        <v>4</v>
      </c>
      <c r="E11" s="318">
        <v>12</v>
      </c>
    </row>
    <row r="12" spans="1:5" ht="19.5" customHeight="1">
      <c r="A12" s="318" t="s">
        <v>111</v>
      </c>
      <c r="B12" s="322">
        <v>26</v>
      </c>
      <c r="C12" s="248" t="s">
        <v>54</v>
      </c>
      <c r="D12" s="317">
        <v>6</v>
      </c>
      <c r="E12" s="318">
        <v>12</v>
      </c>
    </row>
    <row r="13" spans="1:5" ht="19.5" customHeight="1">
      <c r="A13" s="318" t="s">
        <v>111</v>
      </c>
      <c r="B13" s="322">
        <v>36</v>
      </c>
      <c r="C13" s="248" t="s">
        <v>21</v>
      </c>
      <c r="D13" s="317">
        <v>8</v>
      </c>
      <c r="E13" s="318">
        <v>12</v>
      </c>
    </row>
    <row r="14" spans="1:5" ht="19.5" customHeight="1">
      <c r="A14" s="318">
        <v>11</v>
      </c>
      <c r="B14" s="322">
        <v>1</v>
      </c>
      <c r="C14" s="248" t="s">
        <v>10</v>
      </c>
      <c r="D14" s="317">
        <v>11</v>
      </c>
      <c r="E14" s="318">
        <v>9</v>
      </c>
    </row>
    <row r="15" spans="1:5" ht="19.5" customHeight="1">
      <c r="A15" s="318">
        <v>12</v>
      </c>
      <c r="B15" s="322">
        <v>118</v>
      </c>
      <c r="C15" s="248" t="s">
        <v>142</v>
      </c>
      <c r="D15" s="317">
        <v>30</v>
      </c>
      <c r="E15" s="318">
        <v>6</v>
      </c>
    </row>
    <row r="16" spans="1:5" ht="19.5" customHeight="1">
      <c r="A16" s="318" t="s">
        <v>111</v>
      </c>
      <c r="B16" s="322">
        <v>108</v>
      </c>
      <c r="C16" s="248" t="s">
        <v>82</v>
      </c>
      <c r="D16" s="317">
        <v>24</v>
      </c>
      <c r="E16" s="318">
        <v>6</v>
      </c>
    </row>
    <row r="17" spans="1:5" ht="19.5" customHeight="1">
      <c r="A17" s="318" t="s">
        <v>111</v>
      </c>
      <c r="B17" s="322">
        <v>42</v>
      </c>
      <c r="C17" s="248" t="s">
        <v>23</v>
      </c>
      <c r="D17" s="317">
        <v>25</v>
      </c>
      <c r="E17" s="318">
        <v>6</v>
      </c>
    </row>
    <row r="18" spans="1:5" ht="19.5" customHeight="1">
      <c r="A18" s="318" t="s">
        <v>111</v>
      </c>
      <c r="B18" s="322">
        <v>12</v>
      </c>
      <c r="C18" s="248" t="s">
        <v>152</v>
      </c>
      <c r="D18" s="317">
        <v>26</v>
      </c>
      <c r="E18" s="318">
        <v>6</v>
      </c>
    </row>
    <row r="19" spans="1:5" ht="19.5" customHeight="1">
      <c r="A19" s="318">
        <v>16</v>
      </c>
      <c r="B19" s="322">
        <v>64</v>
      </c>
      <c r="C19" s="248" t="s">
        <v>33</v>
      </c>
      <c r="D19" s="317">
        <v>33</v>
      </c>
      <c r="E19" s="318">
        <v>3</v>
      </c>
    </row>
    <row r="20" spans="1:5" ht="19.5" customHeight="1">
      <c r="A20" s="318" t="s">
        <v>111</v>
      </c>
      <c r="B20" s="322">
        <v>133</v>
      </c>
      <c r="C20" s="248" t="s">
        <v>158</v>
      </c>
      <c r="D20" s="317">
        <v>37</v>
      </c>
      <c r="E20" s="318">
        <v>3</v>
      </c>
    </row>
    <row r="21" spans="1:5" ht="19.5" customHeight="1">
      <c r="A21" s="318" t="s">
        <v>111</v>
      </c>
      <c r="B21" s="322">
        <v>11</v>
      </c>
      <c r="C21" s="248" t="s">
        <v>106</v>
      </c>
      <c r="D21" s="317">
        <v>32</v>
      </c>
      <c r="E21" s="318">
        <v>3</v>
      </c>
    </row>
    <row r="22" spans="1:5" ht="19.5" customHeight="1" thickBot="1">
      <c r="A22" s="319" t="s">
        <v>111</v>
      </c>
      <c r="B22" s="323">
        <v>132</v>
      </c>
      <c r="C22" s="247" t="s">
        <v>159</v>
      </c>
      <c r="D22" s="320">
        <v>36</v>
      </c>
      <c r="E22" s="319">
        <v>3</v>
      </c>
    </row>
    <row r="23" ht="12.75">
      <c r="E23" t="s">
        <v>111</v>
      </c>
    </row>
    <row r="24" ht="12.75">
      <c r="E24">
        <f>SUM(E4:E22)</f>
        <v>300</v>
      </c>
    </row>
  </sheetData>
  <sheetProtection/>
  <mergeCells count="2">
    <mergeCell ref="A1:E1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Hewlett-Packard Company</cp:lastModifiedBy>
  <cp:lastPrinted>2022-11-14T08:42:29Z</cp:lastPrinted>
  <dcterms:created xsi:type="dcterms:W3CDTF">1999-10-09T15:33:20Z</dcterms:created>
  <dcterms:modified xsi:type="dcterms:W3CDTF">2022-11-14T08:42:34Z</dcterms:modified>
  <cp:category/>
  <cp:version/>
  <cp:contentType/>
  <cp:contentStatus/>
</cp:coreProperties>
</file>