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280" windowHeight="6225" activeTab="3"/>
  </bookViews>
  <sheets>
    <sheet name="C1 muži" sheetId="1" r:id="rId1"/>
    <sheet name="K1 ženy" sheetId="2" r:id="rId2"/>
    <sheet name="C2 muži" sheetId="3" r:id="rId3"/>
    <sheet name="K1 muži" sheetId="4" r:id="rId4"/>
  </sheets>
  <definedNames>
    <definedName name="_xlnm.Print_Area" localSheetId="0">'C1 muži'!$A$1:$V$26</definedName>
    <definedName name="_xlnm.Print_Area" localSheetId="2">'C2 muži'!$A$4:$W$26</definedName>
    <definedName name="_xlnm.Print_Area" localSheetId="3">'K1 muži'!$A$4:$W$26</definedName>
    <definedName name="_xlnm.Print_Area" localSheetId="1">'K1 ženy'!$A$4:$W$26</definedName>
  </definedNames>
  <calcPr fullCalcOnLoad="1"/>
</workbook>
</file>

<file path=xl/sharedStrings.xml><?xml version="1.0" encoding="utf-8"?>
<sst xmlns="http://schemas.openxmlformats.org/spreadsheetml/2006/main" count="186" uniqueCount="73">
  <si>
    <t>C1 muži</t>
  </si>
  <si>
    <t>BODY</t>
  </si>
  <si>
    <t>%</t>
  </si>
  <si>
    <t>POŘ.</t>
  </si>
  <si>
    <t>poř.</t>
  </si>
  <si>
    <t>body</t>
  </si>
  <si>
    <t>CELKEM</t>
  </si>
  <si>
    <t>MAŠEK</t>
  </si>
  <si>
    <t>K1 ženy</t>
  </si>
  <si>
    <t>PAVELKOVÁ</t>
  </si>
  <si>
    <t>SADILOVÁ</t>
  </si>
  <si>
    <t>C2 muži</t>
  </si>
  <si>
    <t>Volf-Štěpánek</t>
  </si>
  <si>
    <t>PIŠVEJC I.</t>
  </si>
  <si>
    <t>INDRUCH</t>
  </si>
  <si>
    <t>JEŽEK</t>
  </si>
  <si>
    <t>HILGERTOVÁ</t>
  </si>
  <si>
    <t>ŘIHOŠKOVÁ M.</t>
  </si>
  <si>
    <t>RAAB</t>
  </si>
  <si>
    <t>Jiras - Máder</t>
  </si>
  <si>
    <t>PINKAVA</t>
  </si>
  <si>
    <t>Výsledek</t>
  </si>
  <si>
    <t>výsledek</t>
  </si>
  <si>
    <t>Sehnal- Hradílek</t>
  </si>
  <si>
    <t>Pospíšil-Mrůzek</t>
  </si>
  <si>
    <t>Havlíček - Přinda</t>
  </si>
  <si>
    <t xml:space="preserve">Plus </t>
  </si>
  <si>
    <t>Body</t>
  </si>
  <si>
    <t>K1 muži</t>
  </si>
  <si>
    <t>JÁNĚ - 23</t>
  </si>
  <si>
    <t>KARÁSEK - 23</t>
  </si>
  <si>
    <t>FOUKAL - 23</t>
  </si>
  <si>
    <t>SUCHÝ - 23</t>
  </si>
  <si>
    <t>TOMEK . 23</t>
  </si>
  <si>
    <t>KUDĚJOVÁ - 23</t>
  </si>
  <si>
    <t>HOŠKOVÁ - 23</t>
  </si>
  <si>
    <t>KAŠPAROVÁ - 23</t>
  </si>
  <si>
    <t>URBANOVÁ - 23</t>
  </si>
  <si>
    <t>SLOVÁKOVÁ - 23</t>
  </si>
  <si>
    <t>VOJTOVÁ - 23</t>
  </si>
  <si>
    <t>Vlček- Hammer - 23</t>
  </si>
  <si>
    <t>Koplík - Vrzáň - 23</t>
  </si>
  <si>
    <t>Zdráhal-Zdráhal - 23</t>
  </si>
  <si>
    <t>Karlovský - Jáně - 23</t>
  </si>
  <si>
    <t>Gottwald-Vlček - 23</t>
  </si>
  <si>
    <t>HRADÍLEK - 23</t>
  </si>
  <si>
    <t>BENEŠ - 23</t>
  </si>
  <si>
    <t>HILGERT - 23</t>
  </si>
  <si>
    <t>BUCHTEL Michal - 23</t>
  </si>
  <si>
    <t>PŘINDIŠ V. - 23</t>
  </si>
  <si>
    <t>VONDRA - 23</t>
  </si>
  <si>
    <t>KUBRIČAN P.</t>
  </si>
  <si>
    <t>POMĚR</t>
  </si>
  <si>
    <t>VÍTĚZSTVÍ</t>
  </si>
  <si>
    <t>Výsledky nominace 2008</t>
  </si>
  <si>
    <t>Veltrusy - 1</t>
  </si>
  <si>
    <t>Veltrusy -2</t>
  </si>
  <si>
    <t>Troja - 1</t>
  </si>
  <si>
    <t>Troja - 2</t>
  </si>
  <si>
    <t>ID</t>
  </si>
  <si>
    <t>Jméno</t>
  </si>
  <si>
    <t>VLČEK - 23</t>
  </si>
  <si>
    <t>RAK - 23</t>
  </si>
  <si>
    <t>BUSTA - 23</t>
  </si>
  <si>
    <t>ORNSTOVÁ - 23</t>
  </si>
  <si>
    <t>ZÁSTĚROVÁ - 23</t>
  </si>
  <si>
    <t>BUSTOVÁ - 23</t>
  </si>
  <si>
    <t>Tomek - Weber -23</t>
  </si>
  <si>
    <t>DUPAL - 23</t>
  </si>
  <si>
    <t>TUNKA - 23</t>
  </si>
  <si>
    <t>MASLANAK -23</t>
  </si>
  <si>
    <t xml:space="preserve">KUBRIČAN L. </t>
  </si>
  <si>
    <t xml:space="preserve">GEBAS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</si>
</sst>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.000\ _K_č_-;\-* #,##0.000\ _K_č_-;_-* &quot;-&quot;??\ _K_č_-;_-@_-"/>
    <numFmt numFmtId="174" formatCode="0.000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36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sz val="10"/>
      <color indexed="57"/>
      <name val="Arial CE"/>
      <family val="0"/>
    </font>
    <font>
      <i/>
      <sz val="10"/>
      <color indexed="48"/>
      <name val="Arial CE"/>
      <family val="0"/>
    </font>
    <font>
      <sz val="10"/>
      <color indexed="48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0" xfId="0" applyFont="1" applyAlignment="1">
      <alignment/>
    </xf>
    <xf numFmtId="2" fontId="1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" fillId="34" borderId="18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" fillId="35" borderId="19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1" fillId="34" borderId="2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2" fontId="7" fillId="0" borderId="25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1" fontId="7" fillId="0" borderId="20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" fontId="7" fillId="0" borderId="31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left"/>
    </xf>
    <xf numFmtId="0" fontId="9" fillId="0" borderId="25" xfId="0" applyNumberFormat="1" applyFont="1" applyBorder="1" applyAlignment="1">
      <alignment horizontal="left"/>
    </xf>
    <xf numFmtId="0" fontId="9" fillId="0" borderId="25" xfId="0" applyNumberFormat="1" applyFont="1" applyFill="1" applyBorder="1" applyAlignment="1">
      <alignment horizontal="left"/>
    </xf>
    <xf numFmtId="0" fontId="13" fillId="0" borderId="25" xfId="0" applyNumberFormat="1" applyFont="1" applyBorder="1" applyAlignment="1">
      <alignment horizontal="left"/>
    </xf>
    <xf numFmtId="0" fontId="13" fillId="0" borderId="26" xfId="0" applyNumberFormat="1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29" xfId="0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7" fillId="0" borderId="25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H28"/>
  <sheetViews>
    <sheetView showGridLines="0" zoomScale="95" zoomScaleNormal="95" zoomScalePageLayoutView="0" workbookViewId="0" topLeftCell="A1">
      <selection activeCell="A1" sqref="A1:V26"/>
    </sheetView>
  </sheetViews>
  <sheetFormatPr defaultColWidth="9.00390625" defaultRowHeight="12.75"/>
  <cols>
    <col min="1" max="1" width="6.375" style="0" customWidth="1"/>
    <col min="2" max="2" width="18.375" style="31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37" customWidth="1"/>
    <col min="27" max="27" width="12.75390625" style="0" bestFit="1" customWidth="1"/>
    <col min="28" max="28" width="10.00390625" style="0" bestFit="1" customWidth="1"/>
  </cols>
  <sheetData>
    <row r="1" spans="2:22" ht="45">
      <c r="B1" s="137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3" ht="18">
      <c r="B3" s="1"/>
    </row>
    <row r="4" spans="2:15" ht="21" thickBot="1">
      <c r="B4" s="4" t="s">
        <v>0</v>
      </c>
      <c r="C4" s="56"/>
      <c r="G4" s="56"/>
      <c r="K4" s="56"/>
      <c r="O4" s="56"/>
    </row>
    <row r="5" spans="1:23" ht="13.5" thickBot="1">
      <c r="A5" s="135" t="s">
        <v>59</v>
      </c>
      <c r="B5" s="135" t="s">
        <v>60</v>
      </c>
      <c r="C5" s="138" t="s">
        <v>55</v>
      </c>
      <c r="D5" s="139"/>
      <c r="E5" s="139"/>
      <c r="F5" s="140"/>
      <c r="G5" s="138" t="s">
        <v>56</v>
      </c>
      <c r="H5" s="139"/>
      <c r="I5" s="139"/>
      <c r="J5" s="140"/>
      <c r="K5" s="138" t="s">
        <v>57</v>
      </c>
      <c r="L5" s="139"/>
      <c r="M5" s="139"/>
      <c r="N5" s="140"/>
      <c r="O5" s="138" t="s">
        <v>58</v>
      </c>
      <c r="P5" s="139"/>
      <c r="Q5" s="139"/>
      <c r="R5" s="140"/>
      <c r="S5" s="90" t="s">
        <v>26</v>
      </c>
      <c r="T5" s="13" t="s">
        <v>1</v>
      </c>
      <c r="U5" s="13" t="s">
        <v>52</v>
      </c>
      <c r="V5" s="13" t="s">
        <v>2</v>
      </c>
      <c r="W5" s="87" t="s">
        <v>3</v>
      </c>
    </row>
    <row r="6" spans="1:24" ht="13.5" thickBot="1">
      <c r="A6" s="136"/>
      <c r="B6" s="136"/>
      <c r="C6" s="6" t="s">
        <v>4</v>
      </c>
      <c r="D6" s="7" t="s">
        <v>5</v>
      </c>
      <c r="E6" s="7" t="s">
        <v>21</v>
      </c>
      <c r="F6" s="10" t="s">
        <v>2</v>
      </c>
      <c r="G6" s="6" t="s">
        <v>4</v>
      </c>
      <c r="H6" s="9" t="s">
        <v>5</v>
      </c>
      <c r="I6" s="6" t="s">
        <v>22</v>
      </c>
      <c r="J6" s="10" t="s">
        <v>2</v>
      </c>
      <c r="K6" s="6" t="s">
        <v>4</v>
      </c>
      <c r="L6" s="11" t="s">
        <v>5</v>
      </c>
      <c r="M6" s="12" t="s">
        <v>22</v>
      </c>
      <c r="N6" s="8" t="s">
        <v>2</v>
      </c>
      <c r="O6" s="14" t="s">
        <v>4</v>
      </c>
      <c r="P6" s="15" t="s">
        <v>5</v>
      </c>
      <c r="Q6" s="12" t="s">
        <v>22</v>
      </c>
      <c r="R6" s="13" t="s">
        <v>2</v>
      </c>
      <c r="S6" s="88" t="s">
        <v>27</v>
      </c>
      <c r="T6" s="88" t="s">
        <v>6</v>
      </c>
      <c r="U6" s="88" t="s">
        <v>53</v>
      </c>
      <c r="V6" s="88" t="s">
        <v>6</v>
      </c>
      <c r="W6" s="89" t="s">
        <v>6</v>
      </c>
      <c r="X6" s="16"/>
    </row>
    <row r="7" spans="1:33" ht="12.75">
      <c r="A7" s="63">
        <v>1</v>
      </c>
      <c r="B7" s="29" t="s">
        <v>15</v>
      </c>
      <c r="C7" s="69">
        <f aca="true" t="shared" si="0" ref="C7:C13">IF(ISNUMBER(E7),ROWS(E$7:E$26)-RANK(F7,F$7:F$26)+1,0)</f>
        <v>1</v>
      </c>
      <c r="D7" s="26">
        <f aca="true" t="shared" si="1" ref="D7:D26">IF(C7=1,9,IF(C7=2,7,IF(C7=3,6,IF(C7=4,5,IF(C7=5,4,IF(C7=6,3,IF(C7=7,2,IF(C7=8,1,0))))))))</f>
        <v>9</v>
      </c>
      <c r="E7" s="45">
        <v>167.95</v>
      </c>
      <c r="F7" s="70">
        <f aca="true" t="shared" si="2" ref="F7:F26">IF(SUM(E$7:E$26)&gt;0,IF(ISNUMBER(E7),E7/(MIN(E$7:E$26)/100)-100,999),"0")</f>
        <v>0</v>
      </c>
      <c r="G7" s="44">
        <f aca="true" t="shared" si="3" ref="G7:G12">IF(ISNUMBER(I7),ROWS(I$7:I$26)-RANK(J7,J$7:J$26)+1,0)</f>
        <v>1</v>
      </c>
      <c r="H7" s="26">
        <f aca="true" t="shared" si="4" ref="H7:H26">IF(G7=1,9,IF(G7=2,7,IF(G7=3,6,IF(G7=4,5,IF(G7=5,4,IF(G7=6,3,IF(G7=7,2,IF(G7=8,1,0))))))))</f>
        <v>9</v>
      </c>
      <c r="I7" s="45">
        <v>176.46</v>
      </c>
      <c r="J7" s="53">
        <f aca="true" t="shared" si="5" ref="J7:J26">IF(SUM(I$7:I$26)&gt;0,IF(ISNUMBER(I7),I7/(MIN(I$7:I$26)/100)-100,999),"0")</f>
        <v>0</v>
      </c>
      <c r="K7" s="44">
        <f aca="true" t="shared" si="6" ref="K7:K26">IF(ISNUMBER(M7),ROWS(M$7:M$26)-RANK(N7,N$7:N$26)+1,0)</f>
        <v>0</v>
      </c>
      <c r="L7" s="46">
        <f aca="true" t="shared" si="7" ref="L7:L26">IF(K7=1,9,IF(K7=2,7,IF(K7=3,6,IF(K7=4,5,IF(K7=5,4,IF(K7=6,3,IF(K7=7,2,IF(K7=8,1,0))))))))</f>
        <v>0</v>
      </c>
      <c r="M7" s="45"/>
      <c r="N7" s="53" t="str">
        <f aca="true" t="shared" si="8" ref="N7:N26">IF(SUM(M$7:M$26)&gt;0,IF(ISNUMBER(M7),M7/(MIN(M$7:M$26)/100)-100,999),"0")</f>
        <v>0</v>
      </c>
      <c r="O7" s="44">
        <f aca="true" t="shared" si="9" ref="O7:O26">IF(ISNUMBER(Q7),ROWS(Q$7:Q$26)-RANK(R7,R$7:R$26)+1,0)</f>
        <v>0</v>
      </c>
      <c r="P7" s="46">
        <f aca="true" t="shared" si="10" ref="P7:P26">IF(O7=1,9,IF(O7=2,7,IF(O7=3,6,IF(O7=4,5,IF(O7=5,4,IF(O7=6,3,IF(O7=7,2,IF(O7=8,1,0))))))))</f>
        <v>0</v>
      </c>
      <c r="Q7" s="45"/>
      <c r="R7" s="53" t="str">
        <f aca="true" t="shared" si="11" ref="R7:R26">IF(SUM(Q$7:Q$26)&gt;0,IF(ISNUMBER(Q7),Q7/(MIN(Q$7:Q$26)/100)-100,999),"0")</f>
        <v>0</v>
      </c>
      <c r="S7" s="78"/>
      <c r="T7" s="22">
        <f aca="true" t="shared" si="12" ref="T7:T26">(D7+H7+L7+P7)-MIN(D7,H7,L7,P7)+S7</f>
        <v>18</v>
      </c>
      <c r="U7" s="35"/>
      <c r="V7" s="23">
        <f aca="true" t="shared" si="13" ref="V7:V26">(F7+J7+N7+R7)-MAX(F7,J7,N7,R7)</f>
        <v>0</v>
      </c>
      <c r="W7" s="38">
        <v>1</v>
      </c>
      <c r="AE7">
        <v>20</v>
      </c>
      <c r="AF7">
        <v>6</v>
      </c>
      <c r="AG7">
        <v>5</v>
      </c>
    </row>
    <row r="8" spans="1:33" ht="12.75">
      <c r="A8" s="63">
        <v>2</v>
      </c>
      <c r="B8" s="65" t="s">
        <v>7</v>
      </c>
      <c r="C8" s="71">
        <f t="shared" si="0"/>
        <v>2</v>
      </c>
      <c r="D8" s="27">
        <f t="shared" si="1"/>
        <v>7</v>
      </c>
      <c r="E8" s="49">
        <v>174.28</v>
      </c>
      <c r="F8" s="72">
        <f t="shared" si="2"/>
        <v>3.768978862756768</v>
      </c>
      <c r="G8" s="48">
        <f t="shared" si="3"/>
        <v>3</v>
      </c>
      <c r="H8" s="27">
        <f t="shared" si="4"/>
        <v>6</v>
      </c>
      <c r="I8" s="49">
        <v>183.32</v>
      </c>
      <c r="J8" s="43">
        <f t="shared" si="5"/>
        <v>3.887566587328564</v>
      </c>
      <c r="K8" s="48">
        <f t="shared" si="6"/>
        <v>0</v>
      </c>
      <c r="L8" s="50">
        <f t="shared" si="7"/>
        <v>0</v>
      </c>
      <c r="M8" s="49"/>
      <c r="N8" s="43" t="str">
        <f t="shared" si="8"/>
        <v>0</v>
      </c>
      <c r="O8" s="48">
        <f t="shared" si="9"/>
        <v>0</v>
      </c>
      <c r="P8" s="50">
        <f t="shared" si="10"/>
        <v>0</v>
      </c>
      <c r="Q8" s="49"/>
      <c r="R8" s="43" t="str">
        <f t="shared" si="11"/>
        <v>0</v>
      </c>
      <c r="S8" s="79"/>
      <c r="T8" s="24">
        <f t="shared" si="12"/>
        <v>13</v>
      </c>
      <c r="U8" s="36"/>
      <c r="V8" s="17">
        <f t="shared" si="13"/>
        <v>3.768978862756768</v>
      </c>
      <c r="W8" s="39">
        <v>2</v>
      </c>
      <c r="AE8">
        <v>19</v>
      </c>
      <c r="AF8">
        <v>11</v>
      </c>
      <c r="AG8">
        <v>1</v>
      </c>
    </row>
    <row r="9" spans="1:33" ht="12.75">
      <c r="A9" s="77">
        <v>3</v>
      </c>
      <c r="B9" s="47" t="s">
        <v>14</v>
      </c>
      <c r="C9" s="71">
        <f t="shared" si="0"/>
        <v>5</v>
      </c>
      <c r="D9" s="27">
        <f t="shared" si="1"/>
        <v>4</v>
      </c>
      <c r="E9" s="49">
        <v>175.65</v>
      </c>
      <c r="F9" s="72">
        <f t="shared" si="2"/>
        <v>4.584697826734157</v>
      </c>
      <c r="G9" s="48">
        <f t="shared" si="3"/>
        <v>2</v>
      </c>
      <c r="H9" s="27">
        <f t="shared" si="4"/>
        <v>7</v>
      </c>
      <c r="I9" s="49">
        <v>181.19</v>
      </c>
      <c r="J9" s="43">
        <f t="shared" si="5"/>
        <v>2.680494162983095</v>
      </c>
      <c r="K9" s="48">
        <f t="shared" si="6"/>
        <v>0</v>
      </c>
      <c r="L9" s="50">
        <f t="shared" si="7"/>
        <v>0</v>
      </c>
      <c r="M9" s="49"/>
      <c r="N9" s="43" t="str">
        <f t="shared" si="8"/>
        <v>0</v>
      </c>
      <c r="O9" s="48">
        <f t="shared" si="9"/>
        <v>0</v>
      </c>
      <c r="P9" s="50">
        <f t="shared" si="10"/>
        <v>0</v>
      </c>
      <c r="Q9" s="49"/>
      <c r="R9" s="43" t="str">
        <f t="shared" si="11"/>
        <v>0</v>
      </c>
      <c r="S9" s="79"/>
      <c r="T9" s="24">
        <f t="shared" si="12"/>
        <v>11</v>
      </c>
      <c r="U9" s="36">
        <v>1</v>
      </c>
      <c r="V9" s="17">
        <f t="shared" si="13"/>
        <v>2.680494162983095</v>
      </c>
      <c r="W9" s="39">
        <v>3</v>
      </c>
      <c r="AE9">
        <v>16</v>
      </c>
      <c r="AF9">
        <v>10</v>
      </c>
      <c r="AG9">
        <v>11</v>
      </c>
    </row>
    <row r="10" spans="1:33" s="18" customFormat="1" ht="12.75">
      <c r="A10" s="63">
        <v>4</v>
      </c>
      <c r="B10" s="30" t="s">
        <v>72</v>
      </c>
      <c r="C10" s="71">
        <f t="shared" si="0"/>
        <v>3</v>
      </c>
      <c r="D10" s="27">
        <f t="shared" si="1"/>
        <v>6</v>
      </c>
      <c r="E10" s="49">
        <v>175</v>
      </c>
      <c r="F10" s="72">
        <f t="shared" si="2"/>
        <v>4.197677880321521</v>
      </c>
      <c r="G10" s="48">
        <f t="shared" si="3"/>
        <v>4</v>
      </c>
      <c r="H10" s="27">
        <f t="shared" si="4"/>
        <v>5</v>
      </c>
      <c r="I10" s="49">
        <v>185.58</v>
      </c>
      <c r="J10" s="43">
        <f t="shared" si="5"/>
        <v>5.1683100986059145</v>
      </c>
      <c r="K10" s="48">
        <f t="shared" si="6"/>
        <v>0</v>
      </c>
      <c r="L10" s="50">
        <f t="shared" si="7"/>
        <v>0</v>
      </c>
      <c r="M10" s="49"/>
      <c r="N10" s="43" t="str">
        <f t="shared" si="8"/>
        <v>0</v>
      </c>
      <c r="O10" s="48">
        <f t="shared" si="9"/>
        <v>0</v>
      </c>
      <c r="P10" s="50">
        <f t="shared" si="10"/>
        <v>0</v>
      </c>
      <c r="Q10" s="49"/>
      <c r="R10" s="43" t="str">
        <f t="shared" si="11"/>
        <v>0</v>
      </c>
      <c r="S10" s="79"/>
      <c r="T10" s="24">
        <f t="shared" si="12"/>
        <v>11</v>
      </c>
      <c r="U10" s="36">
        <v>1</v>
      </c>
      <c r="V10" s="17">
        <f t="shared" si="13"/>
        <v>4.197677880321521</v>
      </c>
      <c r="W10" s="39">
        <v>4</v>
      </c>
      <c r="Z10"/>
      <c r="AB10"/>
      <c r="AD10"/>
      <c r="AE10" s="18">
        <v>16</v>
      </c>
      <c r="AF10" s="18">
        <v>7</v>
      </c>
      <c r="AG10" s="18">
        <v>1999</v>
      </c>
    </row>
    <row r="11" spans="1:33" s="20" customFormat="1" ht="12.75">
      <c r="A11" s="63">
        <v>5</v>
      </c>
      <c r="B11" s="30" t="s">
        <v>30</v>
      </c>
      <c r="C11" s="71">
        <f t="shared" si="0"/>
        <v>4</v>
      </c>
      <c r="D11" s="27">
        <f t="shared" si="1"/>
        <v>5</v>
      </c>
      <c r="E11" s="49">
        <v>175.33</v>
      </c>
      <c r="F11" s="72">
        <f t="shared" si="2"/>
        <v>4.394164930038713</v>
      </c>
      <c r="G11" s="48">
        <f t="shared" si="3"/>
        <v>5</v>
      </c>
      <c r="H11" s="27">
        <f t="shared" si="4"/>
        <v>4</v>
      </c>
      <c r="I11" s="49">
        <v>187.54</v>
      </c>
      <c r="J11" s="43">
        <f t="shared" si="5"/>
        <v>6.27904340927121</v>
      </c>
      <c r="K11" s="48">
        <f t="shared" si="6"/>
        <v>0</v>
      </c>
      <c r="L11" s="50">
        <f t="shared" si="7"/>
        <v>0</v>
      </c>
      <c r="M11" s="49"/>
      <c r="N11" s="43" t="str">
        <f t="shared" si="8"/>
        <v>0</v>
      </c>
      <c r="O11" s="48">
        <f t="shared" si="9"/>
        <v>0</v>
      </c>
      <c r="P11" s="50">
        <f t="shared" si="10"/>
        <v>0</v>
      </c>
      <c r="Q11" s="49"/>
      <c r="R11" s="43" t="str">
        <f t="shared" si="11"/>
        <v>0</v>
      </c>
      <c r="S11" s="80"/>
      <c r="T11" s="24">
        <f t="shared" si="12"/>
        <v>9</v>
      </c>
      <c r="U11" s="36"/>
      <c r="V11" s="17">
        <f t="shared" si="13"/>
        <v>4.394164930038713</v>
      </c>
      <c r="W11" s="39">
        <v>5</v>
      </c>
      <c r="X11" s="19"/>
      <c r="Z11"/>
      <c r="AB11"/>
      <c r="AD11"/>
      <c r="AE11" s="20">
        <v>14</v>
      </c>
      <c r="AF11" s="20">
        <v>4</v>
      </c>
      <c r="AG11" s="20">
        <v>4</v>
      </c>
    </row>
    <row r="12" spans="1:34" s="20" customFormat="1" ht="12.75">
      <c r="A12" s="63">
        <v>6</v>
      </c>
      <c r="B12" s="30" t="s">
        <v>31</v>
      </c>
      <c r="C12" s="71">
        <f t="shared" si="0"/>
        <v>6</v>
      </c>
      <c r="D12" s="27">
        <f t="shared" si="1"/>
        <v>3</v>
      </c>
      <c r="E12" s="49">
        <v>178.51</v>
      </c>
      <c r="F12" s="72">
        <f t="shared" si="2"/>
        <v>6.287585590949689</v>
      </c>
      <c r="G12" s="48">
        <f t="shared" si="3"/>
        <v>6</v>
      </c>
      <c r="H12" s="27">
        <f t="shared" si="4"/>
        <v>3</v>
      </c>
      <c r="I12" s="49">
        <v>194.99</v>
      </c>
      <c r="J12" s="43">
        <f t="shared" si="5"/>
        <v>10.500963391136793</v>
      </c>
      <c r="K12" s="48">
        <f t="shared" si="6"/>
        <v>0</v>
      </c>
      <c r="L12" s="50">
        <f t="shared" si="7"/>
        <v>0</v>
      </c>
      <c r="M12" s="49"/>
      <c r="N12" s="43" t="str">
        <f t="shared" si="8"/>
        <v>0</v>
      </c>
      <c r="O12" s="48">
        <f t="shared" si="9"/>
        <v>0</v>
      </c>
      <c r="P12" s="50">
        <f t="shared" si="10"/>
        <v>0</v>
      </c>
      <c r="Q12" s="49"/>
      <c r="R12" s="43" t="str">
        <f t="shared" si="11"/>
        <v>0</v>
      </c>
      <c r="S12" s="79"/>
      <c r="T12" s="24">
        <f t="shared" si="12"/>
        <v>6</v>
      </c>
      <c r="U12" s="36"/>
      <c r="V12" s="17">
        <f t="shared" si="13"/>
        <v>6.287585590949689</v>
      </c>
      <c r="W12" s="39">
        <v>6</v>
      </c>
      <c r="X12" s="19"/>
      <c r="Z12"/>
      <c r="AB12"/>
      <c r="AD12"/>
      <c r="AE12" s="42">
        <v>13</v>
      </c>
      <c r="AF12" s="32">
        <v>5</v>
      </c>
      <c r="AG12" s="32">
        <v>3</v>
      </c>
      <c r="AH12" s="32"/>
    </row>
    <row r="13" spans="1:33" s="18" customFormat="1" ht="12.75">
      <c r="A13" s="63">
        <v>7</v>
      </c>
      <c r="B13" s="30" t="s">
        <v>33</v>
      </c>
      <c r="C13" s="71">
        <f t="shared" si="0"/>
        <v>7</v>
      </c>
      <c r="D13" s="27">
        <f t="shared" si="1"/>
        <v>2</v>
      </c>
      <c r="E13" s="49">
        <v>186.89</v>
      </c>
      <c r="F13" s="72">
        <f t="shared" si="2"/>
        <v>11.277165823161653</v>
      </c>
      <c r="G13" s="48">
        <v>11</v>
      </c>
      <c r="H13" s="27">
        <f t="shared" si="4"/>
        <v>0</v>
      </c>
      <c r="I13" s="49">
        <v>204.86</v>
      </c>
      <c r="J13" s="43">
        <f t="shared" si="5"/>
        <v>16.094298991272808</v>
      </c>
      <c r="K13" s="48">
        <f t="shared" si="6"/>
        <v>0</v>
      </c>
      <c r="L13" s="50">
        <f t="shared" si="7"/>
        <v>0</v>
      </c>
      <c r="M13" s="49"/>
      <c r="N13" s="43" t="str">
        <f t="shared" si="8"/>
        <v>0</v>
      </c>
      <c r="O13" s="48">
        <f t="shared" si="9"/>
        <v>0</v>
      </c>
      <c r="P13" s="50">
        <f t="shared" si="10"/>
        <v>0</v>
      </c>
      <c r="Q13" s="49"/>
      <c r="R13" s="43" t="str">
        <f t="shared" si="11"/>
        <v>0</v>
      </c>
      <c r="S13" s="82"/>
      <c r="T13" s="24">
        <f t="shared" si="12"/>
        <v>2</v>
      </c>
      <c r="U13" s="36">
        <v>1</v>
      </c>
      <c r="V13" s="17">
        <f t="shared" si="13"/>
        <v>11.277165823161653</v>
      </c>
      <c r="W13" s="39">
        <v>7</v>
      </c>
      <c r="X13" s="19"/>
      <c r="Z13"/>
      <c r="AB13"/>
      <c r="AD13"/>
      <c r="AE13" s="18">
        <v>11</v>
      </c>
      <c r="AF13" s="18">
        <v>9</v>
      </c>
      <c r="AG13" s="18">
        <v>1999</v>
      </c>
    </row>
    <row r="14" spans="1:33" s="21" customFormat="1" ht="12.75">
      <c r="A14" s="63">
        <v>8</v>
      </c>
      <c r="B14" s="67" t="s">
        <v>63</v>
      </c>
      <c r="C14" s="71">
        <v>13</v>
      </c>
      <c r="D14" s="27">
        <f t="shared" si="1"/>
        <v>0</v>
      </c>
      <c r="E14" s="49">
        <v>191.14</v>
      </c>
      <c r="F14" s="72">
        <f t="shared" si="2"/>
        <v>13.807680857398026</v>
      </c>
      <c r="G14" s="48">
        <f>IF(ISNUMBER(I14),ROWS(I$7:I$26)-RANK(J14,J$7:J$26)+1,0)</f>
        <v>7</v>
      </c>
      <c r="H14" s="27">
        <f t="shared" si="4"/>
        <v>2</v>
      </c>
      <c r="I14" s="49">
        <v>196.39</v>
      </c>
      <c r="J14" s="43">
        <f t="shared" si="5"/>
        <v>11.294344327326286</v>
      </c>
      <c r="K14" s="48">
        <f t="shared" si="6"/>
        <v>0</v>
      </c>
      <c r="L14" s="50">
        <f t="shared" si="7"/>
        <v>0</v>
      </c>
      <c r="M14" s="49"/>
      <c r="N14" s="43" t="str">
        <f t="shared" si="8"/>
        <v>0</v>
      </c>
      <c r="O14" s="48">
        <f t="shared" si="9"/>
        <v>0</v>
      </c>
      <c r="P14" s="50">
        <f t="shared" si="10"/>
        <v>0</v>
      </c>
      <c r="Q14" s="49"/>
      <c r="R14" s="43" t="str">
        <f t="shared" si="11"/>
        <v>0</v>
      </c>
      <c r="S14" s="82"/>
      <c r="T14" s="24">
        <f t="shared" si="12"/>
        <v>2</v>
      </c>
      <c r="U14" s="36">
        <v>1</v>
      </c>
      <c r="V14" s="17">
        <f t="shared" si="13"/>
        <v>11.294344327326286</v>
      </c>
      <c r="W14" s="39">
        <v>8</v>
      </c>
      <c r="Z14"/>
      <c r="AB14"/>
      <c r="AD14"/>
      <c r="AE14" s="21">
        <v>11</v>
      </c>
      <c r="AF14" s="21">
        <v>3</v>
      </c>
      <c r="AG14" s="21">
        <v>8</v>
      </c>
    </row>
    <row r="15" spans="1:33" s="62" customFormat="1" ht="12.75">
      <c r="A15" s="63">
        <v>9</v>
      </c>
      <c r="B15" s="30" t="s">
        <v>29</v>
      </c>
      <c r="C15" s="71">
        <v>14</v>
      </c>
      <c r="D15" s="27">
        <f t="shared" si="1"/>
        <v>0</v>
      </c>
      <c r="E15" s="49">
        <v>191.57</v>
      </c>
      <c r="F15" s="72">
        <f t="shared" si="2"/>
        <v>14.063709437332534</v>
      </c>
      <c r="G15" s="48">
        <f>IF(ISNUMBER(I15),ROWS(I$7:I$26)-RANK(J15,J$7:J$26)+1,0)</f>
        <v>8</v>
      </c>
      <c r="H15" s="27">
        <f t="shared" si="4"/>
        <v>1</v>
      </c>
      <c r="I15" s="49">
        <v>198.58</v>
      </c>
      <c r="J15" s="43">
        <f t="shared" si="5"/>
        <v>12.535418791794172</v>
      </c>
      <c r="K15" s="48">
        <f t="shared" si="6"/>
        <v>0</v>
      </c>
      <c r="L15" s="50">
        <f t="shared" si="7"/>
        <v>0</v>
      </c>
      <c r="M15" s="49"/>
      <c r="N15" s="43" t="str">
        <f t="shared" si="8"/>
        <v>0</v>
      </c>
      <c r="O15" s="48">
        <f t="shared" si="9"/>
        <v>0</v>
      </c>
      <c r="P15" s="50">
        <f t="shared" si="10"/>
        <v>0</v>
      </c>
      <c r="Q15" s="49"/>
      <c r="R15" s="43" t="str">
        <f t="shared" si="11"/>
        <v>0</v>
      </c>
      <c r="S15" s="80"/>
      <c r="T15" s="24">
        <f t="shared" si="12"/>
        <v>1</v>
      </c>
      <c r="U15" s="36">
        <v>1</v>
      </c>
      <c r="V15" s="17">
        <f t="shared" si="13"/>
        <v>12.535418791794172</v>
      </c>
      <c r="W15" s="39">
        <v>9</v>
      </c>
      <c r="Z15" s="61"/>
      <c r="AB15" s="61"/>
      <c r="AD15" s="61"/>
      <c r="AE15" s="62">
        <v>11</v>
      </c>
      <c r="AF15" s="62">
        <v>1</v>
      </c>
      <c r="AG15" s="62">
        <v>7</v>
      </c>
    </row>
    <row r="16" spans="1:33" s="20" customFormat="1" ht="12.75" customHeight="1">
      <c r="A16" s="63">
        <v>10</v>
      </c>
      <c r="B16" s="67" t="s">
        <v>61</v>
      </c>
      <c r="C16" s="71">
        <v>8</v>
      </c>
      <c r="D16" s="27">
        <f t="shared" si="1"/>
        <v>1</v>
      </c>
      <c r="E16" s="49">
        <v>191.96</v>
      </c>
      <c r="F16" s="72">
        <f t="shared" si="2"/>
        <v>14.295921405180124</v>
      </c>
      <c r="G16" s="48">
        <v>29</v>
      </c>
      <c r="H16" s="27">
        <f t="shared" si="4"/>
        <v>0</v>
      </c>
      <c r="I16" s="49">
        <v>230.28</v>
      </c>
      <c r="J16" s="43">
        <f t="shared" si="5"/>
        <v>30.499829989799366</v>
      </c>
      <c r="K16" s="48">
        <f t="shared" si="6"/>
        <v>0</v>
      </c>
      <c r="L16" s="50">
        <f t="shared" si="7"/>
        <v>0</v>
      </c>
      <c r="M16" s="49"/>
      <c r="N16" s="43" t="str">
        <f t="shared" si="8"/>
        <v>0</v>
      </c>
      <c r="O16" s="48">
        <f t="shared" si="9"/>
        <v>0</v>
      </c>
      <c r="P16" s="50">
        <f t="shared" si="10"/>
        <v>0</v>
      </c>
      <c r="Q16" s="49"/>
      <c r="R16" s="43" t="str">
        <f t="shared" si="11"/>
        <v>0</v>
      </c>
      <c r="S16" s="82"/>
      <c r="T16" s="24">
        <f t="shared" si="12"/>
        <v>1</v>
      </c>
      <c r="U16" s="36">
        <v>1</v>
      </c>
      <c r="V16" s="17">
        <f t="shared" si="13"/>
        <v>14.295921405180124</v>
      </c>
      <c r="W16" s="39">
        <v>10</v>
      </c>
      <c r="Z16"/>
      <c r="AB16"/>
      <c r="AD16"/>
      <c r="AE16" s="20">
        <v>5</v>
      </c>
      <c r="AF16" s="20">
        <v>8</v>
      </c>
      <c r="AG16" s="20">
        <v>9</v>
      </c>
    </row>
    <row r="17" spans="1:33" ht="12.75" customHeight="1">
      <c r="A17" s="63">
        <v>11</v>
      </c>
      <c r="B17" s="30" t="s">
        <v>20</v>
      </c>
      <c r="C17" s="71">
        <v>38</v>
      </c>
      <c r="D17" s="27">
        <f t="shared" si="1"/>
        <v>0</v>
      </c>
      <c r="E17" s="49">
        <v>1099.57</v>
      </c>
      <c r="F17" s="72">
        <f t="shared" si="2"/>
        <v>554.7008038106579</v>
      </c>
      <c r="G17" s="48">
        <f>IF(ISNUMBER(I17),ROWS(I$7:I$26)-RANK(J17,J$7:J$26)+1,0)</f>
        <v>9</v>
      </c>
      <c r="H17" s="27">
        <f t="shared" si="4"/>
        <v>0</v>
      </c>
      <c r="I17" s="49">
        <v>198.83</v>
      </c>
      <c r="J17" s="43">
        <f t="shared" si="5"/>
        <v>12.677093958970872</v>
      </c>
      <c r="K17" s="48">
        <f t="shared" si="6"/>
        <v>0</v>
      </c>
      <c r="L17" s="50">
        <f t="shared" si="7"/>
        <v>0</v>
      </c>
      <c r="M17" s="49"/>
      <c r="N17" s="43" t="str">
        <f t="shared" si="8"/>
        <v>0</v>
      </c>
      <c r="O17" s="48">
        <f t="shared" si="9"/>
        <v>0</v>
      </c>
      <c r="P17" s="50">
        <f t="shared" si="10"/>
        <v>0</v>
      </c>
      <c r="Q17" s="49"/>
      <c r="R17" s="43" t="str">
        <f t="shared" si="11"/>
        <v>0</v>
      </c>
      <c r="S17" s="80"/>
      <c r="T17" s="24">
        <f t="shared" si="12"/>
        <v>0</v>
      </c>
      <c r="U17" s="36">
        <v>2</v>
      </c>
      <c r="V17" s="17">
        <f t="shared" si="13"/>
        <v>12.677093958970886</v>
      </c>
      <c r="W17" s="39">
        <v>11</v>
      </c>
      <c r="AE17">
        <v>4</v>
      </c>
      <c r="AF17">
        <v>2</v>
      </c>
      <c r="AG17">
        <v>10</v>
      </c>
    </row>
    <row r="18" spans="1:33" ht="12.75" customHeight="1">
      <c r="A18" s="63">
        <v>12</v>
      </c>
      <c r="B18" s="67" t="s">
        <v>62</v>
      </c>
      <c r="C18" s="71">
        <v>9</v>
      </c>
      <c r="D18" s="27">
        <f t="shared" si="1"/>
        <v>0</v>
      </c>
      <c r="E18" s="49">
        <v>192.05</v>
      </c>
      <c r="F18" s="72">
        <f t="shared" si="2"/>
        <v>14.349508782375707</v>
      </c>
      <c r="G18" s="48">
        <v>13</v>
      </c>
      <c r="H18" s="27">
        <f t="shared" si="4"/>
        <v>0</v>
      </c>
      <c r="I18" s="49">
        <v>210.05</v>
      </c>
      <c r="J18" s="43">
        <f t="shared" si="5"/>
        <v>19.03547546186104</v>
      </c>
      <c r="K18" s="48">
        <f t="shared" si="6"/>
        <v>0</v>
      </c>
      <c r="L18" s="50">
        <f t="shared" si="7"/>
        <v>0</v>
      </c>
      <c r="M18" s="49"/>
      <c r="N18" s="43" t="str">
        <f t="shared" si="8"/>
        <v>0</v>
      </c>
      <c r="O18" s="48">
        <f t="shared" si="9"/>
        <v>0</v>
      </c>
      <c r="P18" s="50">
        <f t="shared" si="10"/>
        <v>0</v>
      </c>
      <c r="Q18" s="49"/>
      <c r="R18" s="43" t="str">
        <f t="shared" si="11"/>
        <v>0</v>
      </c>
      <c r="S18" s="82"/>
      <c r="T18" s="24">
        <f t="shared" si="12"/>
        <v>0</v>
      </c>
      <c r="U18" s="36">
        <v>2</v>
      </c>
      <c r="V18" s="17">
        <f t="shared" si="13"/>
        <v>14.349508782375707</v>
      </c>
      <c r="W18" s="39">
        <v>12</v>
      </c>
      <c r="AE18">
        <v>0</v>
      </c>
      <c r="AF18">
        <v>14</v>
      </c>
      <c r="AG18">
        <v>0</v>
      </c>
    </row>
    <row r="19" spans="1:33" ht="12.75" customHeight="1">
      <c r="A19" s="63">
        <v>13</v>
      </c>
      <c r="B19" s="66" t="s">
        <v>32</v>
      </c>
      <c r="C19" s="73">
        <v>10</v>
      </c>
      <c r="D19" s="27">
        <f t="shared" si="1"/>
        <v>0</v>
      </c>
      <c r="E19" s="58">
        <v>236.93</v>
      </c>
      <c r="F19" s="74">
        <f t="shared" si="2"/>
        <v>41.0717475439119</v>
      </c>
      <c r="G19" s="57">
        <f>IF(ISNUMBER(I19),ROWS(I$7:I$26)-RANK(J19,J$7:J$26)+1,0)</f>
        <v>10</v>
      </c>
      <c r="H19" s="27">
        <f t="shared" si="4"/>
        <v>0</v>
      </c>
      <c r="I19" s="58">
        <v>204.32</v>
      </c>
      <c r="J19" s="59">
        <f t="shared" si="5"/>
        <v>15.78828063017113</v>
      </c>
      <c r="K19" s="57">
        <f t="shared" si="6"/>
        <v>0</v>
      </c>
      <c r="L19" s="50">
        <f t="shared" si="7"/>
        <v>0</v>
      </c>
      <c r="M19" s="58"/>
      <c r="N19" s="59" t="str">
        <f t="shared" si="8"/>
        <v>0</v>
      </c>
      <c r="O19" s="57">
        <f t="shared" si="9"/>
        <v>0</v>
      </c>
      <c r="P19" s="50">
        <f t="shared" si="10"/>
        <v>0</v>
      </c>
      <c r="Q19" s="58"/>
      <c r="R19" s="59" t="str">
        <f t="shared" si="11"/>
        <v>0</v>
      </c>
      <c r="S19" s="81"/>
      <c r="T19" s="24">
        <f t="shared" si="12"/>
        <v>0</v>
      </c>
      <c r="U19" s="84">
        <v>2</v>
      </c>
      <c r="V19" s="86">
        <f t="shared" si="13"/>
        <v>15.78828063017113</v>
      </c>
      <c r="W19" s="60">
        <v>13</v>
      </c>
      <c r="AE19">
        <v>0</v>
      </c>
      <c r="AF19">
        <v>13</v>
      </c>
      <c r="AG19">
        <v>0</v>
      </c>
    </row>
    <row r="20" spans="1:33" ht="12.75" customHeight="1">
      <c r="A20" s="63">
        <v>14</v>
      </c>
      <c r="B20" s="134">
        <v>14</v>
      </c>
      <c r="C20" s="71">
        <f aca="true" t="shared" si="14" ref="C20:C26">IF(ISNUMBER(E20),ROWS(E$7:E$26)-RANK(F20,F$7:F$26)+1,0)</f>
        <v>0</v>
      </c>
      <c r="D20" s="27">
        <f t="shared" si="1"/>
        <v>0</v>
      </c>
      <c r="E20" s="49"/>
      <c r="F20" s="72">
        <f t="shared" si="2"/>
        <v>999</v>
      </c>
      <c r="G20" s="48">
        <f aca="true" t="shared" si="15" ref="G20:G26">IF(ISNUMBER(I20),ROWS(I$7:I$26)-RANK(J20,J$7:J$26)+1,0)</f>
        <v>0</v>
      </c>
      <c r="H20" s="27">
        <f t="shared" si="4"/>
        <v>0</v>
      </c>
      <c r="I20" s="49"/>
      <c r="J20" s="43">
        <f t="shared" si="5"/>
        <v>999</v>
      </c>
      <c r="K20" s="48">
        <f t="shared" si="6"/>
        <v>0</v>
      </c>
      <c r="L20" s="50">
        <f t="shared" si="7"/>
        <v>0</v>
      </c>
      <c r="M20" s="49"/>
      <c r="N20" s="43" t="str">
        <f t="shared" si="8"/>
        <v>0</v>
      </c>
      <c r="O20" s="48">
        <f t="shared" si="9"/>
        <v>0</v>
      </c>
      <c r="P20" s="50">
        <f t="shared" si="10"/>
        <v>0</v>
      </c>
      <c r="Q20" s="49"/>
      <c r="R20" s="43" t="str">
        <f t="shared" si="11"/>
        <v>0</v>
      </c>
      <c r="S20" s="82"/>
      <c r="T20" s="24">
        <f t="shared" si="12"/>
        <v>0</v>
      </c>
      <c r="U20" s="36"/>
      <c r="V20" s="17">
        <f t="shared" si="13"/>
        <v>999</v>
      </c>
      <c r="W20" s="39"/>
      <c r="AE20">
        <v>0</v>
      </c>
      <c r="AF20">
        <v>12</v>
      </c>
      <c r="AG20">
        <v>0</v>
      </c>
    </row>
    <row r="21" spans="1:33" ht="12.75">
      <c r="A21" s="63">
        <v>15</v>
      </c>
      <c r="B21" s="67">
        <v>15</v>
      </c>
      <c r="C21" s="71">
        <f t="shared" si="14"/>
        <v>0</v>
      </c>
      <c r="D21" s="27">
        <f t="shared" si="1"/>
        <v>0</v>
      </c>
      <c r="E21" s="49"/>
      <c r="F21" s="72">
        <f t="shared" si="2"/>
        <v>999</v>
      </c>
      <c r="G21" s="48">
        <f t="shared" si="15"/>
        <v>0</v>
      </c>
      <c r="H21" s="27">
        <f t="shared" si="4"/>
        <v>0</v>
      </c>
      <c r="I21" s="49"/>
      <c r="J21" s="43">
        <f t="shared" si="5"/>
        <v>999</v>
      </c>
      <c r="K21" s="48">
        <f t="shared" si="6"/>
        <v>0</v>
      </c>
      <c r="L21" s="50">
        <f t="shared" si="7"/>
        <v>0</v>
      </c>
      <c r="M21" s="49"/>
      <c r="N21" s="43" t="str">
        <f t="shared" si="8"/>
        <v>0</v>
      </c>
      <c r="O21" s="48">
        <f t="shared" si="9"/>
        <v>0</v>
      </c>
      <c r="P21" s="50">
        <f t="shared" si="10"/>
        <v>0</v>
      </c>
      <c r="Q21" s="49"/>
      <c r="R21" s="43" t="str">
        <f t="shared" si="11"/>
        <v>0</v>
      </c>
      <c r="S21" s="82"/>
      <c r="T21" s="24">
        <f t="shared" si="12"/>
        <v>0</v>
      </c>
      <c r="U21" s="36"/>
      <c r="V21" s="17">
        <f t="shared" si="13"/>
        <v>999</v>
      </c>
      <c r="W21" s="39"/>
      <c r="AE21">
        <v>5</v>
      </c>
      <c r="AF21">
        <v>15</v>
      </c>
      <c r="AG21">
        <v>37</v>
      </c>
    </row>
    <row r="22" spans="1:33" ht="12.75">
      <c r="A22" s="63">
        <v>16</v>
      </c>
      <c r="B22" s="67">
        <v>16</v>
      </c>
      <c r="C22" s="71">
        <f t="shared" si="14"/>
        <v>0</v>
      </c>
      <c r="D22" s="27">
        <f t="shared" si="1"/>
        <v>0</v>
      </c>
      <c r="E22" s="49"/>
      <c r="F22" s="72">
        <f t="shared" si="2"/>
        <v>999</v>
      </c>
      <c r="G22" s="48">
        <f t="shared" si="15"/>
        <v>0</v>
      </c>
      <c r="H22" s="27">
        <f t="shared" si="4"/>
        <v>0</v>
      </c>
      <c r="I22" s="49"/>
      <c r="J22" s="43">
        <f t="shared" si="5"/>
        <v>999</v>
      </c>
      <c r="K22" s="48">
        <f t="shared" si="6"/>
        <v>0</v>
      </c>
      <c r="L22" s="50">
        <f t="shared" si="7"/>
        <v>0</v>
      </c>
      <c r="M22" s="49"/>
      <c r="N22" s="43" t="str">
        <f t="shared" si="8"/>
        <v>0</v>
      </c>
      <c r="O22" s="48">
        <f t="shared" si="9"/>
        <v>0</v>
      </c>
      <c r="P22" s="50">
        <f t="shared" si="10"/>
        <v>0</v>
      </c>
      <c r="Q22" s="49"/>
      <c r="R22" s="43" t="str">
        <f t="shared" si="11"/>
        <v>0</v>
      </c>
      <c r="S22" s="82"/>
      <c r="T22" s="24">
        <f t="shared" si="12"/>
        <v>0</v>
      </c>
      <c r="U22" s="36"/>
      <c r="V22" s="17">
        <f t="shared" si="13"/>
        <v>999</v>
      </c>
      <c r="W22" s="39"/>
      <c r="AE22">
        <v>4</v>
      </c>
      <c r="AF22">
        <v>33</v>
      </c>
      <c r="AG22">
        <v>1999</v>
      </c>
    </row>
    <row r="23" spans="1:33" ht="12.75">
      <c r="A23" s="63">
        <v>17</v>
      </c>
      <c r="B23" s="67">
        <v>17</v>
      </c>
      <c r="C23" s="71">
        <f t="shared" si="14"/>
        <v>0</v>
      </c>
      <c r="D23" s="27">
        <f t="shared" si="1"/>
        <v>0</v>
      </c>
      <c r="E23" s="49"/>
      <c r="F23" s="72">
        <f t="shared" si="2"/>
        <v>999</v>
      </c>
      <c r="G23" s="48">
        <f t="shared" si="15"/>
        <v>0</v>
      </c>
      <c r="H23" s="27">
        <f t="shared" si="4"/>
        <v>0</v>
      </c>
      <c r="I23" s="49"/>
      <c r="J23" s="43">
        <f t="shared" si="5"/>
        <v>999</v>
      </c>
      <c r="K23" s="48">
        <f t="shared" si="6"/>
        <v>0</v>
      </c>
      <c r="L23" s="50">
        <f t="shared" si="7"/>
        <v>0</v>
      </c>
      <c r="M23" s="49"/>
      <c r="N23" s="43" t="str">
        <f t="shared" si="8"/>
        <v>0</v>
      </c>
      <c r="O23" s="48">
        <f t="shared" si="9"/>
        <v>0</v>
      </c>
      <c r="P23" s="50">
        <f t="shared" si="10"/>
        <v>0</v>
      </c>
      <c r="Q23" s="49"/>
      <c r="R23" s="43" t="str">
        <f t="shared" si="11"/>
        <v>0</v>
      </c>
      <c r="S23" s="82"/>
      <c r="T23" s="24">
        <f t="shared" si="12"/>
        <v>0</v>
      </c>
      <c r="U23" s="36"/>
      <c r="V23" s="17">
        <f t="shared" si="13"/>
        <v>999</v>
      </c>
      <c r="W23" s="39"/>
      <c r="AE23">
        <v>4</v>
      </c>
      <c r="AF23">
        <v>27</v>
      </c>
      <c r="AG23">
        <v>0</v>
      </c>
    </row>
    <row r="24" spans="1:33" ht="12.75">
      <c r="A24" s="63">
        <v>18</v>
      </c>
      <c r="B24" s="67">
        <v>18</v>
      </c>
      <c r="C24" s="71">
        <f t="shared" si="14"/>
        <v>0</v>
      </c>
      <c r="D24" s="27">
        <f t="shared" si="1"/>
        <v>0</v>
      </c>
      <c r="E24" s="49"/>
      <c r="F24" s="72">
        <f t="shared" si="2"/>
        <v>999</v>
      </c>
      <c r="G24" s="48">
        <f t="shared" si="15"/>
        <v>0</v>
      </c>
      <c r="H24" s="27">
        <f t="shared" si="4"/>
        <v>0</v>
      </c>
      <c r="I24" s="49"/>
      <c r="J24" s="43">
        <f t="shared" si="5"/>
        <v>999</v>
      </c>
      <c r="K24" s="48">
        <f t="shared" si="6"/>
        <v>0</v>
      </c>
      <c r="L24" s="50">
        <f t="shared" si="7"/>
        <v>0</v>
      </c>
      <c r="M24" s="49"/>
      <c r="N24" s="43" t="str">
        <f t="shared" si="8"/>
        <v>0</v>
      </c>
      <c r="O24" s="48">
        <f t="shared" si="9"/>
        <v>0</v>
      </c>
      <c r="P24" s="50">
        <f t="shared" si="10"/>
        <v>0</v>
      </c>
      <c r="Q24" s="49"/>
      <c r="R24" s="43" t="str">
        <f t="shared" si="11"/>
        <v>0</v>
      </c>
      <c r="S24" s="82"/>
      <c r="T24" s="24">
        <f t="shared" si="12"/>
        <v>0</v>
      </c>
      <c r="U24" s="36"/>
      <c r="V24" s="17">
        <f t="shared" si="13"/>
        <v>999</v>
      </c>
      <c r="W24" s="39"/>
      <c r="AE24">
        <v>3</v>
      </c>
      <c r="AF24">
        <v>26</v>
      </c>
      <c r="AG24">
        <v>29</v>
      </c>
    </row>
    <row r="25" spans="1:33" ht="12.75">
      <c r="A25" s="63">
        <v>19</v>
      </c>
      <c r="B25" s="67">
        <v>19</v>
      </c>
      <c r="C25" s="71">
        <f t="shared" si="14"/>
        <v>0</v>
      </c>
      <c r="D25" s="27">
        <f t="shared" si="1"/>
        <v>0</v>
      </c>
      <c r="E25" s="49"/>
      <c r="F25" s="72">
        <f t="shared" si="2"/>
        <v>999</v>
      </c>
      <c r="G25" s="48">
        <f t="shared" si="15"/>
        <v>0</v>
      </c>
      <c r="H25" s="27">
        <f t="shared" si="4"/>
        <v>0</v>
      </c>
      <c r="I25" s="49"/>
      <c r="J25" s="43">
        <f t="shared" si="5"/>
        <v>999</v>
      </c>
      <c r="K25" s="48">
        <f t="shared" si="6"/>
        <v>0</v>
      </c>
      <c r="L25" s="50">
        <f t="shared" si="7"/>
        <v>0</v>
      </c>
      <c r="M25" s="49"/>
      <c r="N25" s="43" t="str">
        <f t="shared" si="8"/>
        <v>0</v>
      </c>
      <c r="O25" s="48">
        <f t="shared" si="9"/>
        <v>0</v>
      </c>
      <c r="P25" s="50">
        <f t="shared" si="10"/>
        <v>0</v>
      </c>
      <c r="Q25" s="49"/>
      <c r="R25" s="43" t="str">
        <f t="shared" si="11"/>
        <v>0</v>
      </c>
      <c r="S25" s="82"/>
      <c r="T25" s="24">
        <f t="shared" si="12"/>
        <v>0</v>
      </c>
      <c r="U25" s="36"/>
      <c r="V25" s="17">
        <f t="shared" si="13"/>
        <v>999</v>
      </c>
      <c r="W25" s="39"/>
      <c r="AE25">
        <v>3</v>
      </c>
      <c r="AF25">
        <v>20</v>
      </c>
      <c r="AG25">
        <v>1999</v>
      </c>
    </row>
    <row r="26" spans="1:33" ht="13.5" thickBot="1">
      <c r="A26" s="64">
        <v>20</v>
      </c>
      <c r="B26" s="68">
        <v>20</v>
      </c>
      <c r="C26" s="75">
        <f t="shared" si="14"/>
        <v>0</v>
      </c>
      <c r="D26" s="28">
        <f t="shared" si="1"/>
        <v>0</v>
      </c>
      <c r="E26" s="52"/>
      <c r="F26" s="76">
        <f t="shared" si="2"/>
        <v>999</v>
      </c>
      <c r="G26" s="51">
        <f t="shared" si="15"/>
        <v>0</v>
      </c>
      <c r="H26" s="28">
        <f t="shared" si="4"/>
        <v>0</v>
      </c>
      <c r="I26" s="52"/>
      <c r="J26" s="55">
        <f t="shared" si="5"/>
        <v>999</v>
      </c>
      <c r="K26" s="51">
        <f t="shared" si="6"/>
        <v>0</v>
      </c>
      <c r="L26" s="54">
        <f t="shared" si="7"/>
        <v>0</v>
      </c>
      <c r="M26" s="52"/>
      <c r="N26" s="55" t="str">
        <f t="shared" si="8"/>
        <v>0</v>
      </c>
      <c r="O26" s="51">
        <f t="shared" si="9"/>
        <v>0</v>
      </c>
      <c r="P26" s="54">
        <f t="shared" si="10"/>
        <v>0</v>
      </c>
      <c r="Q26" s="52"/>
      <c r="R26" s="55" t="str">
        <f t="shared" si="11"/>
        <v>0</v>
      </c>
      <c r="S26" s="83"/>
      <c r="T26" s="34">
        <f t="shared" si="12"/>
        <v>0</v>
      </c>
      <c r="U26" s="85"/>
      <c r="V26" s="41">
        <f t="shared" si="13"/>
        <v>999</v>
      </c>
      <c r="W26" s="40"/>
      <c r="AE26">
        <v>2</v>
      </c>
      <c r="AF26">
        <v>37</v>
      </c>
      <c r="AG26">
        <v>1999</v>
      </c>
    </row>
    <row r="27" ht="13.5" thickBot="1"/>
    <row r="28" ht="13.5" thickBot="1">
      <c r="U28" s="33"/>
    </row>
  </sheetData>
  <sheetProtection/>
  <mergeCells count="7">
    <mergeCell ref="A5:A6"/>
    <mergeCell ref="B1:V1"/>
    <mergeCell ref="G5:J5"/>
    <mergeCell ref="K5:N5"/>
    <mergeCell ref="O5:R5"/>
    <mergeCell ref="B5:B6"/>
    <mergeCell ref="C5:F5"/>
  </mergeCells>
  <printOptions/>
  <pageMargins left="0.787401575" right="0.787401575" top="1.55" bottom="0.984251969" header="0.4921259845" footer="0.4921259845"/>
  <pageSetup fitToHeight="1" fitToWidth="1" orientation="portrait" paperSize="9" scale="50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H31"/>
  <sheetViews>
    <sheetView showGridLines="0" zoomScale="95" zoomScaleNormal="95" zoomScalePageLayoutView="0" workbookViewId="0" topLeftCell="A1">
      <selection activeCell="A4" sqref="A4:W26"/>
    </sheetView>
  </sheetViews>
  <sheetFormatPr defaultColWidth="9.00390625" defaultRowHeight="12.75"/>
  <cols>
    <col min="1" max="1" width="6.375" style="0" customWidth="1"/>
    <col min="2" max="2" width="18.375" style="31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37" customWidth="1"/>
    <col min="27" max="27" width="12.75390625" style="0" bestFit="1" customWidth="1"/>
    <col min="28" max="28" width="10.00390625" style="0" bestFit="1" customWidth="1"/>
  </cols>
  <sheetData>
    <row r="1" spans="2:22" ht="45">
      <c r="B1" s="137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3" ht="18">
      <c r="B3" s="1"/>
    </row>
    <row r="4" spans="2:15" ht="21" thickBot="1">
      <c r="B4" s="4" t="s">
        <v>8</v>
      </c>
      <c r="C4" s="56"/>
      <c r="G4" s="56"/>
      <c r="K4" s="56"/>
      <c r="O4" s="56"/>
    </row>
    <row r="5" spans="1:23" ht="13.5" thickBot="1">
      <c r="A5" s="135" t="s">
        <v>59</v>
      </c>
      <c r="B5" s="135" t="s">
        <v>60</v>
      </c>
      <c r="C5" s="138" t="s">
        <v>55</v>
      </c>
      <c r="D5" s="139"/>
      <c r="E5" s="139"/>
      <c r="F5" s="140"/>
      <c r="G5" s="138" t="s">
        <v>56</v>
      </c>
      <c r="H5" s="139"/>
      <c r="I5" s="139"/>
      <c r="J5" s="140"/>
      <c r="K5" s="138" t="s">
        <v>57</v>
      </c>
      <c r="L5" s="139"/>
      <c r="M5" s="139"/>
      <c r="N5" s="140"/>
      <c r="O5" s="138" t="s">
        <v>58</v>
      </c>
      <c r="P5" s="139"/>
      <c r="Q5" s="139"/>
      <c r="R5" s="140"/>
      <c r="S5" s="90" t="s">
        <v>26</v>
      </c>
      <c r="T5" s="13" t="s">
        <v>1</v>
      </c>
      <c r="U5" s="13" t="s">
        <v>52</v>
      </c>
      <c r="V5" s="13" t="s">
        <v>2</v>
      </c>
      <c r="W5" s="87" t="s">
        <v>3</v>
      </c>
    </row>
    <row r="6" spans="1:24" ht="13.5" thickBot="1">
      <c r="A6" s="136"/>
      <c r="B6" s="136"/>
      <c r="C6" s="6" t="s">
        <v>4</v>
      </c>
      <c r="D6" s="7" t="s">
        <v>5</v>
      </c>
      <c r="E6" s="7" t="s">
        <v>21</v>
      </c>
      <c r="F6" s="10" t="s">
        <v>2</v>
      </c>
      <c r="G6" s="6" t="s">
        <v>4</v>
      </c>
      <c r="H6" s="9" t="s">
        <v>5</v>
      </c>
      <c r="I6" s="6" t="s">
        <v>22</v>
      </c>
      <c r="J6" s="10" t="s">
        <v>2</v>
      </c>
      <c r="K6" s="6" t="s">
        <v>4</v>
      </c>
      <c r="L6" s="11" t="s">
        <v>5</v>
      </c>
      <c r="M6" s="12" t="s">
        <v>22</v>
      </c>
      <c r="N6" s="8" t="s">
        <v>2</v>
      </c>
      <c r="O6" s="14" t="s">
        <v>4</v>
      </c>
      <c r="P6" s="15" t="s">
        <v>5</v>
      </c>
      <c r="Q6" s="12" t="s">
        <v>22</v>
      </c>
      <c r="R6" s="13" t="s">
        <v>2</v>
      </c>
      <c r="S6" s="88" t="s">
        <v>27</v>
      </c>
      <c r="T6" s="88" t="s">
        <v>6</v>
      </c>
      <c r="U6" s="88" t="s">
        <v>53</v>
      </c>
      <c r="V6" s="88" t="s">
        <v>6</v>
      </c>
      <c r="W6" s="89" t="s">
        <v>6</v>
      </c>
      <c r="X6" s="16"/>
    </row>
    <row r="7" spans="1:33" ht="12.75">
      <c r="A7" s="63">
        <v>1</v>
      </c>
      <c r="B7" s="29" t="s">
        <v>16</v>
      </c>
      <c r="C7" s="69">
        <f aca="true" t="shared" si="0" ref="C7:C13">IF(ISNUMBER(E7),ROWS(E$7:E$26)-RANK(F7,F$7:F$26)+1,0)</f>
        <v>1</v>
      </c>
      <c r="D7" s="26">
        <f aca="true" t="shared" si="1" ref="D7:D19">IF(C7=1,9,IF(C7=2,7,IF(C7=3,6,IF(C7=4,5,IF(C7=5,4,IF(C7=6,3,IF(C7=7,2,IF(C7=8,1,0))))))))</f>
        <v>9</v>
      </c>
      <c r="E7" s="45">
        <v>179.54</v>
      </c>
      <c r="F7" s="70">
        <f aca="true" t="shared" si="2" ref="F7:F26">IF(SUM(E$7:E$26)&gt;0,IF(ISNUMBER(E7),E7/(MIN(E$7:E$26)/100)-100,999),"0")</f>
        <v>0</v>
      </c>
      <c r="G7" s="44">
        <f>IF(ISNUMBER(I7),ROWS(I$7:I$26)-RANK(J7,J$7:J$26)+1,0)</f>
        <v>1</v>
      </c>
      <c r="H7" s="26">
        <f aca="true" t="shared" si="3" ref="H7:H19">IF(G7=1,9,IF(G7=2,7,IF(G7=3,6,IF(G7=4,5,IF(G7=5,4,IF(G7=6,3,IF(G7=7,2,IF(G7=8,1,0))))))))</f>
        <v>9</v>
      </c>
      <c r="I7" s="45">
        <v>192.52</v>
      </c>
      <c r="J7" s="53">
        <f aca="true" t="shared" si="4" ref="J7:J26">IF(SUM(I$7:I$26)&gt;0,IF(ISNUMBER(I7),I7/(MIN(I$7:I$26)/100)-100,999),"0")</f>
        <v>0</v>
      </c>
      <c r="K7" s="44">
        <f aca="true" t="shared" si="5" ref="K7:K19">IF(ISNUMBER(M7),ROWS(M$7:M$26)-RANK(N7,N$7:N$26)+1,0)</f>
        <v>0</v>
      </c>
      <c r="L7" s="46">
        <f aca="true" t="shared" si="6" ref="L7:L19">IF(K7=1,9,IF(K7=2,7,IF(K7=3,6,IF(K7=4,5,IF(K7=5,4,IF(K7=6,3,IF(K7=7,2,IF(K7=8,1,0))))))))</f>
        <v>0</v>
      </c>
      <c r="M7" s="45"/>
      <c r="N7" s="53" t="str">
        <f aca="true" t="shared" si="7" ref="N7:N26">IF(SUM(M$7:M$26)&gt;0,IF(ISNUMBER(M7),M7/(MIN(M$7:M$26)/100)-100,999),"0")</f>
        <v>0</v>
      </c>
      <c r="O7" s="44">
        <f aca="true" t="shared" si="8" ref="O7:O19">IF(ISNUMBER(Q7),ROWS(Q$7:Q$26)-RANK(R7,R$7:R$26)+1,0)</f>
        <v>0</v>
      </c>
      <c r="P7" s="46">
        <f aca="true" t="shared" si="9" ref="P7:P19">IF(O7=1,9,IF(O7=2,7,IF(O7=3,6,IF(O7=4,5,IF(O7=5,4,IF(O7=6,3,IF(O7=7,2,IF(O7=8,1,0))))))))</f>
        <v>0</v>
      </c>
      <c r="Q7" s="45"/>
      <c r="R7" s="53" t="str">
        <f aca="true" t="shared" si="10" ref="R7:R26">IF(SUM(Q$7:Q$26)&gt;0,IF(ISNUMBER(Q7),Q7/(MIN(Q$7:Q$26)/100)-100,999),"0")</f>
        <v>0</v>
      </c>
      <c r="S7" s="78">
        <v>1</v>
      </c>
      <c r="T7" s="22">
        <f aca="true" t="shared" si="11" ref="T7:T19">(D7+H7+L7+P7)-MIN(D7,H7,L7,P7)+S7</f>
        <v>19</v>
      </c>
      <c r="U7" s="35"/>
      <c r="V7" s="23">
        <f aca="true" t="shared" si="12" ref="V7:V19">(F7+J7+N7+R7)-MAX(F7,J7,N7,R7)</f>
        <v>0</v>
      </c>
      <c r="W7" s="38">
        <v>1</v>
      </c>
      <c r="AE7">
        <v>20</v>
      </c>
      <c r="AF7">
        <v>1</v>
      </c>
      <c r="AG7">
        <v>5</v>
      </c>
    </row>
    <row r="8" spans="1:33" ht="12.75">
      <c r="A8" s="63">
        <v>2</v>
      </c>
      <c r="B8" s="65" t="s">
        <v>9</v>
      </c>
      <c r="C8" s="71">
        <f t="shared" si="0"/>
        <v>5</v>
      </c>
      <c r="D8" s="27">
        <f t="shared" si="1"/>
        <v>4</v>
      </c>
      <c r="E8" s="49">
        <v>192.02</v>
      </c>
      <c r="F8" s="72">
        <f t="shared" si="2"/>
        <v>6.951097248524022</v>
      </c>
      <c r="G8" s="48">
        <f>IF(ISNUMBER(I8),ROWS(I$7:I$26)-RANK(J8,J$7:J$26)+1,0)</f>
        <v>2</v>
      </c>
      <c r="H8" s="27">
        <f t="shared" si="3"/>
        <v>7</v>
      </c>
      <c r="I8" s="49">
        <v>197.51</v>
      </c>
      <c r="J8" s="43">
        <f t="shared" si="4"/>
        <v>2.591938499896102</v>
      </c>
      <c r="K8" s="48">
        <f t="shared" si="5"/>
        <v>0</v>
      </c>
      <c r="L8" s="50">
        <f t="shared" si="6"/>
        <v>0</v>
      </c>
      <c r="M8" s="49"/>
      <c r="N8" s="43" t="str">
        <f t="shared" si="7"/>
        <v>0</v>
      </c>
      <c r="O8" s="48">
        <f t="shared" si="8"/>
        <v>0</v>
      </c>
      <c r="P8" s="50">
        <f t="shared" si="9"/>
        <v>0</v>
      </c>
      <c r="Q8" s="49"/>
      <c r="R8" s="43" t="str">
        <f t="shared" si="10"/>
        <v>0</v>
      </c>
      <c r="S8" s="79"/>
      <c r="T8" s="24">
        <f t="shared" si="11"/>
        <v>11</v>
      </c>
      <c r="U8" s="36">
        <v>2</v>
      </c>
      <c r="V8" s="17">
        <f t="shared" si="12"/>
        <v>2.591938499896102</v>
      </c>
      <c r="W8" s="39">
        <v>2</v>
      </c>
      <c r="AE8">
        <v>19</v>
      </c>
      <c r="AF8">
        <v>7</v>
      </c>
      <c r="AG8">
        <v>3</v>
      </c>
    </row>
    <row r="9" spans="1:33" ht="12.75">
      <c r="A9" s="77">
        <v>3</v>
      </c>
      <c r="B9" s="47" t="s">
        <v>17</v>
      </c>
      <c r="C9" s="71">
        <f t="shared" si="0"/>
        <v>2</v>
      </c>
      <c r="D9" s="27">
        <f t="shared" si="1"/>
        <v>7</v>
      </c>
      <c r="E9" s="49">
        <v>185.08</v>
      </c>
      <c r="F9" s="72">
        <f t="shared" si="2"/>
        <v>3.0856633619249294</v>
      </c>
      <c r="G9" s="48">
        <f>IF(ISNUMBER(I9),ROWS(I$7:I$26)-RANK(J9,J$7:J$26)+1,0)</f>
        <v>5</v>
      </c>
      <c r="H9" s="27">
        <f t="shared" si="3"/>
        <v>4</v>
      </c>
      <c r="I9" s="49">
        <v>207.64</v>
      </c>
      <c r="J9" s="43">
        <f t="shared" si="4"/>
        <v>7.853729482651147</v>
      </c>
      <c r="K9" s="48">
        <f t="shared" si="5"/>
        <v>0</v>
      </c>
      <c r="L9" s="50">
        <f t="shared" si="6"/>
        <v>0</v>
      </c>
      <c r="M9" s="49"/>
      <c r="N9" s="43" t="str">
        <f t="shared" si="7"/>
        <v>0</v>
      </c>
      <c r="O9" s="48">
        <f t="shared" si="8"/>
        <v>0</v>
      </c>
      <c r="P9" s="50">
        <f t="shared" si="9"/>
        <v>0</v>
      </c>
      <c r="Q9" s="49"/>
      <c r="R9" s="43" t="str">
        <f t="shared" si="10"/>
        <v>0</v>
      </c>
      <c r="S9" s="79"/>
      <c r="T9" s="24">
        <f t="shared" si="11"/>
        <v>11</v>
      </c>
      <c r="U9" s="36">
        <v>2</v>
      </c>
      <c r="V9" s="17">
        <f t="shared" si="12"/>
        <v>3.0856633619249294</v>
      </c>
      <c r="W9" s="39">
        <v>3</v>
      </c>
      <c r="AE9">
        <v>19</v>
      </c>
      <c r="AF9">
        <v>4</v>
      </c>
      <c r="AG9">
        <v>1999</v>
      </c>
    </row>
    <row r="10" spans="1:33" s="18" customFormat="1" ht="12.75">
      <c r="A10" s="63">
        <v>4</v>
      </c>
      <c r="B10" s="30" t="s">
        <v>34</v>
      </c>
      <c r="C10" s="71">
        <f t="shared" si="0"/>
        <v>3</v>
      </c>
      <c r="D10" s="27">
        <f t="shared" si="1"/>
        <v>6</v>
      </c>
      <c r="E10" s="49">
        <v>189.87</v>
      </c>
      <c r="F10" s="72">
        <f t="shared" si="2"/>
        <v>5.753592514202978</v>
      </c>
      <c r="G10" s="48">
        <f>IF(ISNUMBER(I10),ROWS(I$7:I$26)-RANK(J10,J$7:J$26)+1,0)</f>
        <v>4</v>
      </c>
      <c r="H10" s="27">
        <f t="shared" si="3"/>
        <v>5</v>
      </c>
      <c r="I10" s="49">
        <v>206.99</v>
      </c>
      <c r="J10" s="43">
        <f t="shared" si="4"/>
        <v>7.516102223145651</v>
      </c>
      <c r="K10" s="48">
        <f t="shared" si="5"/>
        <v>0</v>
      </c>
      <c r="L10" s="50">
        <f t="shared" si="6"/>
        <v>0</v>
      </c>
      <c r="M10" s="49"/>
      <c r="N10" s="43" t="str">
        <f t="shared" si="7"/>
        <v>0</v>
      </c>
      <c r="O10" s="48">
        <f t="shared" si="8"/>
        <v>0</v>
      </c>
      <c r="P10" s="50">
        <f t="shared" si="9"/>
        <v>0</v>
      </c>
      <c r="Q10" s="49"/>
      <c r="R10" s="43" t="str">
        <f t="shared" si="10"/>
        <v>0</v>
      </c>
      <c r="S10" s="80"/>
      <c r="T10" s="24">
        <f t="shared" si="11"/>
        <v>11</v>
      </c>
      <c r="U10" s="36">
        <v>2</v>
      </c>
      <c r="V10" s="17">
        <f t="shared" si="12"/>
        <v>5.753592514202978</v>
      </c>
      <c r="W10" s="39">
        <v>4</v>
      </c>
      <c r="Z10"/>
      <c r="AB10"/>
      <c r="AD10"/>
      <c r="AE10" s="18">
        <v>18</v>
      </c>
      <c r="AF10" s="18">
        <v>9</v>
      </c>
      <c r="AG10" s="18">
        <v>4</v>
      </c>
    </row>
    <row r="11" spans="1:33" s="20" customFormat="1" ht="12.75">
      <c r="A11" s="63">
        <v>5</v>
      </c>
      <c r="B11" s="30" t="s">
        <v>10</v>
      </c>
      <c r="C11" s="71">
        <f t="shared" si="0"/>
        <v>6</v>
      </c>
      <c r="D11" s="27">
        <f t="shared" si="1"/>
        <v>3</v>
      </c>
      <c r="E11" s="49">
        <v>192.57</v>
      </c>
      <c r="F11" s="72">
        <f t="shared" si="2"/>
        <v>7.25743566893172</v>
      </c>
      <c r="G11" s="48">
        <f>IF(ISNUMBER(I11),ROWS(I$7:I$26)-RANK(J11,J$7:J$26)+1,0)</f>
        <v>3</v>
      </c>
      <c r="H11" s="27">
        <f t="shared" si="3"/>
        <v>6</v>
      </c>
      <c r="I11" s="49">
        <v>203.86</v>
      </c>
      <c r="J11" s="43">
        <f t="shared" si="4"/>
        <v>5.8902971119883745</v>
      </c>
      <c r="K11" s="48">
        <f t="shared" si="5"/>
        <v>0</v>
      </c>
      <c r="L11" s="50">
        <f t="shared" si="6"/>
        <v>0</v>
      </c>
      <c r="M11" s="49"/>
      <c r="N11" s="43" t="str">
        <f t="shared" si="7"/>
        <v>0</v>
      </c>
      <c r="O11" s="48">
        <f t="shared" si="8"/>
        <v>0</v>
      </c>
      <c r="P11" s="50">
        <f t="shared" si="9"/>
        <v>0</v>
      </c>
      <c r="Q11" s="49"/>
      <c r="R11" s="43" t="str">
        <f t="shared" si="10"/>
        <v>0</v>
      </c>
      <c r="S11" s="79"/>
      <c r="T11" s="24">
        <f t="shared" si="11"/>
        <v>9</v>
      </c>
      <c r="U11" s="36"/>
      <c r="V11" s="17">
        <f t="shared" si="12"/>
        <v>5.8902971119883745</v>
      </c>
      <c r="W11" s="39">
        <v>5</v>
      </c>
      <c r="X11" s="19"/>
      <c r="Z11"/>
      <c r="AB11"/>
      <c r="AD11"/>
      <c r="AE11" s="20">
        <v>17</v>
      </c>
      <c r="AF11" s="20">
        <v>2</v>
      </c>
      <c r="AG11" s="20">
        <v>2</v>
      </c>
    </row>
    <row r="12" spans="1:34" s="20" customFormat="1" ht="12.75">
      <c r="A12" s="63">
        <v>6</v>
      </c>
      <c r="B12" s="30" t="s">
        <v>35</v>
      </c>
      <c r="C12" s="71">
        <f t="shared" si="0"/>
        <v>4</v>
      </c>
      <c r="D12" s="27">
        <f t="shared" si="1"/>
        <v>5</v>
      </c>
      <c r="E12" s="49">
        <v>190.54</v>
      </c>
      <c r="F12" s="72">
        <f t="shared" si="2"/>
        <v>6.126768408154177</v>
      </c>
      <c r="G12" s="48">
        <v>10</v>
      </c>
      <c r="H12" s="27">
        <f t="shared" si="3"/>
        <v>0</v>
      </c>
      <c r="I12" s="49">
        <v>251.94</v>
      </c>
      <c r="J12" s="43">
        <f t="shared" si="4"/>
        <v>30.864325784334085</v>
      </c>
      <c r="K12" s="48">
        <f t="shared" si="5"/>
        <v>0</v>
      </c>
      <c r="L12" s="50">
        <f t="shared" si="6"/>
        <v>0</v>
      </c>
      <c r="M12" s="49"/>
      <c r="N12" s="43" t="str">
        <f t="shared" si="7"/>
        <v>0</v>
      </c>
      <c r="O12" s="48">
        <f t="shared" si="8"/>
        <v>0</v>
      </c>
      <c r="P12" s="50">
        <f t="shared" si="9"/>
        <v>0</v>
      </c>
      <c r="Q12" s="49"/>
      <c r="R12" s="43" t="str">
        <f t="shared" si="10"/>
        <v>0</v>
      </c>
      <c r="S12" s="80"/>
      <c r="T12" s="24">
        <f t="shared" si="11"/>
        <v>5</v>
      </c>
      <c r="U12" s="36"/>
      <c r="V12" s="17">
        <f t="shared" si="12"/>
        <v>6.126768408154177</v>
      </c>
      <c r="W12" s="39">
        <v>6</v>
      </c>
      <c r="X12" s="19"/>
      <c r="Z12"/>
      <c r="AB12"/>
      <c r="AD12"/>
      <c r="AE12" s="42">
        <v>14</v>
      </c>
      <c r="AF12" s="32">
        <v>8</v>
      </c>
      <c r="AG12" s="32">
        <v>6</v>
      </c>
      <c r="AH12" s="32"/>
    </row>
    <row r="13" spans="1:33" s="18" customFormat="1" ht="12.75">
      <c r="A13" s="63">
        <v>7</v>
      </c>
      <c r="B13" s="30" t="s">
        <v>64</v>
      </c>
      <c r="C13" s="71">
        <f t="shared" si="0"/>
        <v>7</v>
      </c>
      <c r="D13" s="27">
        <f t="shared" si="1"/>
        <v>2</v>
      </c>
      <c r="E13" s="49">
        <v>198.23</v>
      </c>
      <c r="F13" s="72">
        <f t="shared" si="2"/>
        <v>10.409936504400136</v>
      </c>
      <c r="G13" s="48">
        <f>IF(ISNUMBER(I13),ROWS(I$7:I$26)-RANK(J13,J$7:J$26)+1,0)</f>
        <v>8</v>
      </c>
      <c r="H13" s="27">
        <f t="shared" si="3"/>
        <v>1</v>
      </c>
      <c r="I13" s="49">
        <v>214.71</v>
      </c>
      <c r="J13" s="43">
        <f t="shared" si="4"/>
        <v>11.526075212964884</v>
      </c>
      <c r="K13" s="48">
        <f t="shared" si="5"/>
        <v>0</v>
      </c>
      <c r="L13" s="50">
        <f t="shared" si="6"/>
        <v>0</v>
      </c>
      <c r="M13" s="49"/>
      <c r="N13" s="43" t="str">
        <f t="shared" si="7"/>
        <v>0</v>
      </c>
      <c r="O13" s="48">
        <f t="shared" si="8"/>
        <v>0</v>
      </c>
      <c r="P13" s="50">
        <f t="shared" si="9"/>
        <v>0</v>
      </c>
      <c r="Q13" s="49"/>
      <c r="R13" s="43" t="str">
        <f t="shared" si="10"/>
        <v>0</v>
      </c>
      <c r="S13" s="82"/>
      <c r="T13" s="24">
        <f t="shared" si="11"/>
        <v>3</v>
      </c>
      <c r="U13" s="36">
        <v>1</v>
      </c>
      <c r="V13" s="17">
        <f t="shared" si="12"/>
        <v>10.409936504400136</v>
      </c>
      <c r="W13" s="39">
        <v>7</v>
      </c>
      <c r="X13" s="19"/>
      <c r="Z13"/>
      <c r="AB13"/>
      <c r="AD13"/>
      <c r="AE13" s="18">
        <v>10</v>
      </c>
      <c r="AF13" s="18">
        <v>10</v>
      </c>
      <c r="AG13" s="18">
        <v>9</v>
      </c>
    </row>
    <row r="14" spans="1:33" s="21" customFormat="1" ht="12.75">
      <c r="A14" s="63">
        <v>8</v>
      </c>
      <c r="B14" s="30" t="s">
        <v>38</v>
      </c>
      <c r="C14" s="71">
        <v>17</v>
      </c>
      <c r="D14" s="27">
        <f t="shared" si="1"/>
        <v>0</v>
      </c>
      <c r="E14" s="49">
        <v>226.64</v>
      </c>
      <c r="F14" s="72">
        <f t="shared" si="2"/>
        <v>26.233708365823773</v>
      </c>
      <c r="G14" s="48">
        <f>IF(ISNUMBER(I14),ROWS(I$7:I$26)-RANK(J14,J$7:J$26)+1,0)</f>
        <v>6</v>
      </c>
      <c r="H14" s="27">
        <f t="shared" si="3"/>
        <v>3</v>
      </c>
      <c r="I14" s="49">
        <v>212.76</v>
      </c>
      <c r="J14" s="43">
        <f t="shared" si="4"/>
        <v>10.513193434448368</v>
      </c>
      <c r="K14" s="48">
        <f t="shared" si="5"/>
        <v>0</v>
      </c>
      <c r="L14" s="50">
        <f t="shared" si="6"/>
        <v>0</v>
      </c>
      <c r="M14" s="49"/>
      <c r="N14" s="43" t="str">
        <f t="shared" si="7"/>
        <v>0</v>
      </c>
      <c r="O14" s="48">
        <f t="shared" si="8"/>
        <v>0</v>
      </c>
      <c r="P14" s="50">
        <f t="shared" si="9"/>
        <v>0</v>
      </c>
      <c r="Q14" s="49"/>
      <c r="R14" s="43" t="str">
        <f t="shared" si="10"/>
        <v>0</v>
      </c>
      <c r="S14" s="80"/>
      <c r="T14" s="24">
        <f t="shared" si="11"/>
        <v>3</v>
      </c>
      <c r="U14" s="36">
        <v>1</v>
      </c>
      <c r="V14" s="17">
        <f t="shared" si="12"/>
        <v>10.513193434448368</v>
      </c>
      <c r="W14" s="39">
        <v>8</v>
      </c>
      <c r="Z14"/>
      <c r="AB14"/>
      <c r="AD14"/>
      <c r="AE14" s="21">
        <v>9</v>
      </c>
      <c r="AF14" s="21">
        <v>6</v>
      </c>
      <c r="AG14" s="21">
        <v>7</v>
      </c>
    </row>
    <row r="15" spans="1:33" s="62" customFormat="1" ht="12.75">
      <c r="A15" s="63">
        <v>9</v>
      </c>
      <c r="B15" s="30" t="s">
        <v>66</v>
      </c>
      <c r="C15" s="71">
        <v>15</v>
      </c>
      <c r="D15" s="27">
        <f t="shared" si="1"/>
        <v>0</v>
      </c>
      <c r="E15" s="49">
        <v>216.85</v>
      </c>
      <c r="F15" s="72">
        <f t="shared" si="2"/>
        <v>20.780884482566563</v>
      </c>
      <c r="G15" s="48">
        <f>IF(ISNUMBER(I15),ROWS(I$7:I$26)-RANK(J15,J$7:J$26)+1,0)</f>
        <v>7</v>
      </c>
      <c r="H15" s="27">
        <f t="shared" si="3"/>
        <v>2</v>
      </c>
      <c r="I15" s="49">
        <v>214.43</v>
      </c>
      <c r="J15" s="43">
        <f t="shared" si="4"/>
        <v>11.38063577810098</v>
      </c>
      <c r="K15" s="48">
        <f t="shared" si="5"/>
        <v>0</v>
      </c>
      <c r="L15" s="50">
        <f t="shared" si="6"/>
        <v>0</v>
      </c>
      <c r="M15" s="49"/>
      <c r="N15" s="43" t="str">
        <f t="shared" si="7"/>
        <v>0</v>
      </c>
      <c r="O15" s="48">
        <f t="shared" si="8"/>
        <v>0</v>
      </c>
      <c r="P15" s="50">
        <f t="shared" si="9"/>
        <v>0</v>
      </c>
      <c r="Q15" s="49"/>
      <c r="R15" s="43" t="str">
        <f t="shared" si="10"/>
        <v>0</v>
      </c>
      <c r="S15" s="82"/>
      <c r="T15" s="24">
        <f t="shared" si="11"/>
        <v>2</v>
      </c>
      <c r="U15" s="36"/>
      <c r="V15" s="17">
        <f t="shared" si="12"/>
        <v>11.38063577810098</v>
      </c>
      <c r="W15" s="39">
        <v>9</v>
      </c>
      <c r="Z15" s="61"/>
      <c r="AB15" s="61"/>
      <c r="AD15" s="61"/>
      <c r="AE15" s="62">
        <v>7</v>
      </c>
      <c r="AF15" s="62">
        <v>11</v>
      </c>
      <c r="AG15" s="62">
        <v>10</v>
      </c>
    </row>
    <row r="16" spans="1:33" s="20" customFormat="1" ht="12.75" customHeight="1">
      <c r="A16" s="63">
        <v>10</v>
      </c>
      <c r="B16" s="66" t="s">
        <v>37</v>
      </c>
      <c r="C16" s="71">
        <f>IF(ISNUMBER(E16),ROWS(E$7:E$26)-RANK(F16,F$7:F$26)+1,0)</f>
        <v>8</v>
      </c>
      <c r="D16" s="27">
        <f t="shared" si="1"/>
        <v>1</v>
      </c>
      <c r="E16" s="58">
        <v>209.2</v>
      </c>
      <c r="F16" s="74">
        <f t="shared" si="2"/>
        <v>16.519995544168438</v>
      </c>
      <c r="G16" s="57">
        <v>9</v>
      </c>
      <c r="H16" s="27">
        <f t="shared" si="3"/>
        <v>0</v>
      </c>
      <c r="I16" s="58">
        <v>221.08</v>
      </c>
      <c r="J16" s="59">
        <f t="shared" si="4"/>
        <v>14.834822356118849</v>
      </c>
      <c r="K16" s="57">
        <f t="shared" si="5"/>
        <v>0</v>
      </c>
      <c r="L16" s="50">
        <f t="shared" si="6"/>
        <v>0</v>
      </c>
      <c r="M16" s="58"/>
      <c r="N16" s="59" t="str">
        <f t="shared" si="7"/>
        <v>0</v>
      </c>
      <c r="O16" s="57">
        <f t="shared" si="8"/>
        <v>0</v>
      </c>
      <c r="P16" s="50">
        <f t="shared" si="9"/>
        <v>0</v>
      </c>
      <c r="Q16" s="58"/>
      <c r="R16" s="59" t="str">
        <f t="shared" si="10"/>
        <v>0</v>
      </c>
      <c r="S16" s="81"/>
      <c r="T16" s="24">
        <f t="shared" si="11"/>
        <v>1</v>
      </c>
      <c r="U16" s="84"/>
      <c r="V16" s="86">
        <f t="shared" si="12"/>
        <v>14.834822356118849</v>
      </c>
      <c r="W16" s="60">
        <v>10</v>
      </c>
      <c r="Z16"/>
      <c r="AB16"/>
      <c r="AD16"/>
      <c r="AE16" s="20">
        <v>7</v>
      </c>
      <c r="AF16" s="20">
        <v>3</v>
      </c>
      <c r="AG16" s="20">
        <v>1999</v>
      </c>
    </row>
    <row r="17" spans="1:33" ht="12.75" customHeight="1">
      <c r="A17" s="63">
        <v>11</v>
      </c>
      <c r="B17" s="67" t="s">
        <v>39</v>
      </c>
      <c r="C17" s="71">
        <v>9</v>
      </c>
      <c r="D17" s="27">
        <f t="shared" si="1"/>
        <v>0</v>
      </c>
      <c r="E17" s="49">
        <v>253.12</v>
      </c>
      <c r="F17" s="72">
        <f t="shared" si="2"/>
        <v>40.98251086108945</v>
      </c>
      <c r="G17" s="48">
        <v>13</v>
      </c>
      <c r="H17" s="27">
        <f t="shared" si="3"/>
        <v>0</v>
      </c>
      <c r="I17" s="49">
        <v>220.63</v>
      </c>
      <c r="J17" s="43">
        <f t="shared" si="4"/>
        <v>14.601080407230413</v>
      </c>
      <c r="K17" s="48">
        <f t="shared" si="5"/>
        <v>0</v>
      </c>
      <c r="L17" s="50">
        <f t="shared" si="6"/>
        <v>0</v>
      </c>
      <c r="M17" s="49"/>
      <c r="N17" s="43" t="str">
        <f t="shared" si="7"/>
        <v>0</v>
      </c>
      <c r="O17" s="48">
        <f t="shared" si="8"/>
        <v>0</v>
      </c>
      <c r="P17" s="50">
        <f t="shared" si="9"/>
        <v>0</v>
      </c>
      <c r="Q17" s="49"/>
      <c r="R17" s="43" t="str">
        <f t="shared" si="10"/>
        <v>0</v>
      </c>
      <c r="S17" s="82"/>
      <c r="T17" s="24">
        <f t="shared" si="11"/>
        <v>0</v>
      </c>
      <c r="U17" s="36">
        <v>4</v>
      </c>
      <c r="V17" s="17">
        <f t="shared" si="12"/>
        <v>14.601080407230413</v>
      </c>
      <c r="W17" s="39">
        <v>11</v>
      </c>
      <c r="AE17">
        <v>2</v>
      </c>
      <c r="AF17">
        <v>5</v>
      </c>
      <c r="AG17">
        <v>0</v>
      </c>
    </row>
    <row r="18" spans="1:33" ht="12.75" customHeight="1">
      <c r="A18" s="63">
        <v>12</v>
      </c>
      <c r="B18" s="134" t="s">
        <v>36</v>
      </c>
      <c r="C18" s="71">
        <v>12</v>
      </c>
      <c r="D18" s="27">
        <f t="shared" si="1"/>
        <v>0</v>
      </c>
      <c r="E18" s="49">
        <v>211.04</v>
      </c>
      <c r="F18" s="72">
        <f t="shared" si="2"/>
        <v>17.54483680516877</v>
      </c>
      <c r="G18" s="48">
        <v>14</v>
      </c>
      <c r="H18" s="27">
        <f t="shared" si="3"/>
        <v>0</v>
      </c>
      <c r="I18" s="49">
        <v>224.17</v>
      </c>
      <c r="J18" s="43">
        <f t="shared" si="4"/>
        <v>16.439850405152697</v>
      </c>
      <c r="K18" s="48">
        <f t="shared" si="5"/>
        <v>0</v>
      </c>
      <c r="L18" s="50">
        <f t="shared" si="6"/>
        <v>0</v>
      </c>
      <c r="M18" s="49"/>
      <c r="N18" s="43" t="str">
        <f t="shared" si="7"/>
        <v>0</v>
      </c>
      <c r="O18" s="48">
        <f t="shared" si="8"/>
        <v>0</v>
      </c>
      <c r="P18" s="50">
        <f t="shared" si="9"/>
        <v>0</v>
      </c>
      <c r="Q18" s="49"/>
      <c r="R18" s="43" t="str">
        <f t="shared" si="10"/>
        <v>0</v>
      </c>
      <c r="S18" s="79"/>
      <c r="T18" s="24">
        <f t="shared" si="11"/>
        <v>0</v>
      </c>
      <c r="U18" s="36">
        <v>1</v>
      </c>
      <c r="V18" s="17">
        <f t="shared" si="12"/>
        <v>16.439850405152697</v>
      </c>
      <c r="W18" s="39">
        <v>12</v>
      </c>
      <c r="AE18">
        <v>0</v>
      </c>
      <c r="AF18">
        <v>14</v>
      </c>
      <c r="AG18">
        <v>0</v>
      </c>
    </row>
    <row r="19" spans="1:33" ht="12.75" customHeight="1">
      <c r="A19" s="63">
        <v>13</v>
      </c>
      <c r="B19" s="67" t="s">
        <v>65</v>
      </c>
      <c r="C19" s="71">
        <v>10</v>
      </c>
      <c r="D19" s="27">
        <f t="shared" si="1"/>
        <v>0</v>
      </c>
      <c r="E19" s="49">
        <v>271.64</v>
      </c>
      <c r="F19" s="72">
        <f t="shared" si="2"/>
        <v>51.29776094463631</v>
      </c>
      <c r="G19" s="48">
        <v>16</v>
      </c>
      <c r="H19" s="27">
        <f t="shared" si="3"/>
        <v>0</v>
      </c>
      <c r="I19" s="49">
        <v>226</v>
      </c>
      <c r="J19" s="43">
        <f t="shared" si="4"/>
        <v>17.390400997298983</v>
      </c>
      <c r="K19" s="48">
        <f t="shared" si="5"/>
        <v>0</v>
      </c>
      <c r="L19" s="50">
        <f t="shared" si="6"/>
        <v>0</v>
      </c>
      <c r="M19" s="49"/>
      <c r="N19" s="43" t="str">
        <f t="shared" si="7"/>
        <v>0</v>
      </c>
      <c r="O19" s="48">
        <f t="shared" si="8"/>
        <v>0</v>
      </c>
      <c r="P19" s="50">
        <f t="shared" si="9"/>
        <v>0</v>
      </c>
      <c r="Q19" s="49"/>
      <c r="R19" s="43" t="str">
        <f t="shared" si="10"/>
        <v>0</v>
      </c>
      <c r="S19" s="82"/>
      <c r="T19" s="24">
        <f t="shared" si="11"/>
        <v>0</v>
      </c>
      <c r="U19" s="36">
        <v>1</v>
      </c>
      <c r="V19" s="17">
        <f t="shared" si="12"/>
        <v>17.390400997298983</v>
      </c>
      <c r="W19" s="39">
        <v>13</v>
      </c>
      <c r="AE19">
        <v>0</v>
      </c>
      <c r="AF19">
        <v>13</v>
      </c>
      <c r="AG19">
        <v>0</v>
      </c>
    </row>
    <row r="20" spans="1:33" ht="12.75" customHeight="1">
      <c r="A20" s="63">
        <v>14</v>
      </c>
      <c r="B20" s="67">
        <v>14</v>
      </c>
      <c r="C20" s="71">
        <f aca="true" t="shared" si="13" ref="C20:C26">IF(ISNUMBER(E20),ROWS(E$7:E$26)-RANK(F20,F$7:F$26)+1,0)</f>
        <v>0</v>
      </c>
      <c r="D20" s="27">
        <f aca="true" t="shared" si="14" ref="D20:D26">IF(C20=1,9,IF(C20=2,7,IF(C20=3,6,IF(C20=4,5,IF(C20=5,4,IF(C20=6,3,IF(C20=7,2,IF(C20=8,1,0))))))))</f>
        <v>0</v>
      </c>
      <c r="E20" s="49"/>
      <c r="F20" s="72">
        <f t="shared" si="2"/>
        <v>999</v>
      </c>
      <c r="G20" s="48">
        <f aca="true" t="shared" si="15" ref="G20:G26">IF(ISNUMBER(I20),ROWS(I$7:I$26)-RANK(J20,J$7:J$26)+1,0)</f>
        <v>0</v>
      </c>
      <c r="H20" s="27">
        <f aca="true" t="shared" si="16" ref="H20:H26">IF(G20=1,9,IF(G20=2,7,IF(G20=3,6,IF(G20=4,5,IF(G20=5,4,IF(G20=6,3,IF(G20=7,2,IF(G20=8,1,0))))))))</f>
        <v>0</v>
      </c>
      <c r="I20" s="49"/>
      <c r="J20" s="43">
        <f t="shared" si="4"/>
        <v>999</v>
      </c>
      <c r="K20" s="48">
        <f aca="true" t="shared" si="17" ref="K20:K26">IF(ISNUMBER(M20),ROWS(M$7:M$26)-RANK(N20,N$7:N$26)+1,0)</f>
        <v>0</v>
      </c>
      <c r="L20" s="50">
        <f aca="true" t="shared" si="18" ref="L20:L26">IF(K20=1,9,IF(K20=2,7,IF(K20=3,6,IF(K20=4,5,IF(K20=5,4,IF(K20=6,3,IF(K20=7,2,IF(K20=8,1,0))))))))</f>
        <v>0</v>
      </c>
      <c r="M20" s="49"/>
      <c r="N20" s="43" t="str">
        <f t="shared" si="7"/>
        <v>0</v>
      </c>
      <c r="O20" s="48">
        <f aca="true" t="shared" si="19" ref="O20:O26">IF(ISNUMBER(Q20),ROWS(Q$7:Q$26)-RANK(R20,R$7:R$26)+1,0)</f>
        <v>0</v>
      </c>
      <c r="P20" s="50">
        <f aca="true" t="shared" si="20" ref="P20:P26">IF(O20=1,9,IF(O20=2,7,IF(O20=3,6,IF(O20=4,5,IF(O20=5,4,IF(O20=6,3,IF(O20=7,2,IF(O20=8,1,0))))))))</f>
        <v>0</v>
      </c>
      <c r="Q20" s="49"/>
      <c r="R20" s="43" t="str">
        <f t="shared" si="10"/>
        <v>0</v>
      </c>
      <c r="S20" s="82"/>
      <c r="T20" s="24">
        <f aca="true" t="shared" si="21" ref="T20:T26">(D20+H20+L20+P20)-MIN(D20,H20,L20,P20)+S20</f>
        <v>0</v>
      </c>
      <c r="U20" s="36"/>
      <c r="V20" s="17">
        <f aca="true" t="shared" si="22" ref="V20:V26">(F20+J20+N20+R20)-MAX(F20,J20,N20,R20)</f>
        <v>999</v>
      </c>
      <c r="W20" s="39"/>
      <c r="AE20">
        <v>0</v>
      </c>
      <c r="AF20">
        <v>12</v>
      </c>
      <c r="AG20">
        <v>0</v>
      </c>
    </row>
    <row r="21" spans="1:33" ht="12.75">
      <c r="A21" s="63">
        <v>15</v>
      </c>
      <c r="B21" s="67">
        <v>15</v>
      </c>
      <c r="C21" s="71">
        <f t="shared" si="13"/>
        <v>0</v>
      </c>
      <c r="D21" s="27">
        <f t="shared" si="14"/>
        <v>0</v>
      </c>
      <c r="E21" s="49"/>
      <c r="F21" s="72">
        <f t="shared" si="2"/>
        <v>999</v>
      </c>
      <c r="G21" s="48">
        <f t="shared" si="15"/>
        <v>0</v>
      </c>
      <c r="H21" s="27">
        <f t="shared" si="16"/>
        <v>0</v>
      </c>
      <c r="I21" s="49"/>
      <c r="J21" s="43">
        <f t="shared" si="4"/>
        <v>999</v>
      </c>
      <c r="K21" s="48">
        <f t="shared" si="17"/>
        <v>0</v>
      </c>
      <c r="L21" s="50">
        <f t="shared" si="18"/>
        <v>0</v>
      </c>
      <c r="M21" s="49"/>
      <c r="N21" s="43" t="str">
        <f t="shared" si="7"/>
        <v>0</v>
      </c>
      <c r="O21" s="48">
        <f t="shared" si="19"/>
        <v>0</v>
      </c>
      <c r="P21" s="50">
        <f t="shared" si="20"/>
        <v>0</v>
      </c>
      <c r="Q21" s="49"/>
      <c r="R21" s="43" t="str">
        <f t="shared" si="10"/>
        <v>0</v>
      </c>
      <c r="S21" s="82"/>
      <c r="T21" s="24">
        <f t="shared" si="21"/>
        <v>0</v>
      </c>
      <c r="U21" s="36"/>
      <c r="V21" s="17">
        <f t="shared" si="22"/>
        <v>999</v>
      </c>
      <c r="W21" s="39"/>
      <c r="AE21">
        <v>5</v>
      </c>
      <c r="AF21">
        <v>15</v>
      </c>
      <c r="AG21">
        <v>37</v>
      </c>
    </row>
    <row r="22" spans="1:33" ht="12.75">
      <c r="A22" s="63">
        <v>16</v>
      </c>
      <c r="B22" s="67">
        <v>16</v>
      </c>
      <c r="C22" s="71">
        <f t="shared" si="13"/>
        <v>0</v>
      </c>
      <c r="D22" s="27">
        <f t="shared" si="14"/>
        <v>0</v>
      </c>
      <c r="E22" s="49"/>
      <c r="F22" s="72">
        <f t="shared" si="2"/>
        <v>999</v>
      </c>
      <c r="G22" s="48">
        <f t="shared" si="15"/>
        <v>0</v>
      </c>
      <c r="H22" s="27">
        <f t="shared" si="16"/>
        <v>0</v>
      </c>
      <c r="I22" s="49"/>
      <c r="J22" s="43">
        <f t="shared" si="4"/>
        <v>999</v>
      </c>
      <c r="K22" s="48">
        <f t="shared" si="17"/>
        <v>0</v>
      </c>
      <c r="L22" s="50">
        <f t="shared" si="18"/>
        <v>0</v>
      </c>
      <c r="M22" s="49"/>
      <c r="N22" s="43" t="str">
        <f t="shared" si="7"/>
        <v>0</v>
      </c>
      <c r="O22" s="48">
        <f t="shared" si="19"/>
        <v>0</v>
      </c>
      <c r="P22" s="50">
        <f t="shared" si="20"/>
        <v>0</v>
      </c>
      <c r="Q22" s="49"/>
      <c r="R22" s="43" t="str">
        <f t="shared" si="10"/>
        <v>0</v>
      </c>
      <c r="S22" s="82"/>
      <c r="T22" s="24">
        <f t="shared" si="21"/>
        <v>0</v>
      </c>
      <c r="U22" s="36"/>
      <c r="V22" s="17">
        <f t="shared" si="22"/>
        <v>999</v>
      </c>
      <c r="W22" s="39"/>
      <c r="AE22">
        <v>4</v>
      </c>
      <c r="AF22">
        <v>33</v>
      </c>
      <c r="AG22">
        <v>1999</v>
      </c>
    </row>
    <row r="23" spans="1:33" ht="12.75">
      <c r="A23" s="63">
        <v>17</v>
      </c>
      <c r="B23" s="67">
        <v>17</v>
      </c>
      <c r="C23" s="71">
        <f t="shared" si="13"/>
        <v>0</v>
      </c>
      <c r="D23" s="27">
        <f t="shared" si="14"/>
        <v>0</v>
      </c>
      <c r="E23" s="49"/>
      <c r="F23" s="72">
        <f t="shared" si="2"/>
        <v>999</v>
      </c>
      <c r="G23" s="48">
        <f t="shared" si="15"/>
        <v>0</v>
      </c>
      <c r="H23" s="27">
        <f t="shared" si="16"/>
        <v>0</v>
      </c>
      <c r="I23" s="49"/>
      <c r="J23" s="43">
        <f t="shared" si="4"/>
        <v>999</v>
      </c>
      <c r="K23" s="48">
        <f t="shared" si="17"/>
        <v>0</v>
      </c>
      <c r="L23" s="50">
        <f t="shared" si="18"/>
        <v>0</v>
      </c>
      <c r="M23" s="49"/>
      <c r="N23" s="43" t="str">
        <f t="shared" si="7"/>
        <v>0</v>
      </c>
      <c r="O23" s="48">
        <f t="shared" si="19"/>
        <v>0</v>
      </c>
      <c r="P23" s="50">
        <f t="shared" si="20"/>
        <v>0</v>
      </c>
      <c r="Q23" s="49"/>
      <c r="R23" s="43" t="str">
        <f t="shared" si="10"/>
        <v>0</v>
      </c>
      <c r="S23" s="82"/>
      <c r="T23" s="24">
        <f t="shared" si="21"/>
        <v>0</v>
      </c>
      <c r="U23" s="36"/>
      <c r="V23" s="17">
        <f t="shared" si="22"/>
        <v>999</v>
      </c>
      <c r="W23" s="39"/>
      <c r="AE23">
        <v>4</v>
      </c>
      <c r="AF23">
        <v>27</v>
      </c>
      <c r="AG23">
        <v>0</v>
      </c>
    </row>
    <row r="24" spans="1:33" ht="12.75">
      <c r="A24" s="63">
        <v>18</v>
      </c>
      <c r="B24" s="67">
        <v>18</v>
      </c>
      <c r="C24" s="71">
        <f t="shared" si="13"/>
        <v>0</v>
      </c>
      <c r="D24" s="27">
        <f t="shared" si="14"/>
        <v>0</v>
      </c>
      <c r="E24" s="49"/>
      <c r="F24" s="72">
        <f t="shared" si="2"/>
        <v>999</v>
      </c>
      <c r="G24" s="48">
        <f t="shared" si="15"/>
        <v>0</v>
      </c>
      <c r="H24" s="27">
        <f t="shared" si="16"/>
        <v>0</v>
      </c>
      <c r="I24" s="49"/>
      <c r="J24" s="43">
        <f t="shared" si="4"/>
        <v>999</v>
      </c>
      <c r="K24" s="48">
        <f t="shared" si="17"/>
        <v>0</v>
      </c>
      <c r="L24" s="50">
        <f t="shared" si="18"/>
        <v>0</v>
      </c>
      <c r="M24" s="49"/>
      <c r="N24" s="43" t="str">
        <f t="shared" si="7"/>
        <v>0</v>
      </c>
      <c r="O24" s="48">
        <f t="shared" si="19"/>
        <v>0</v>
      </c>
      <c r="P24" s="50">
        <f t="shared" si="20"/>
        <v>0</v>
      </c>
      <c r="Q24" s="49"/>
      <c r="R24" s="43" t="str">
        <f t="shared" si="10"/>
        <v>0</v>
      </c>
      <c r="S24" s="82"/>
      <c r="T24" s="24">
        <f t="shared" si="21"/>
        <v>0</v>
      </c>
      <c r="U24" s="36"/>
      <c r="V24" s="17">
        <f t="shared" si="22"/>
        <v>999</v>
      </c>
      <c r="W24" s="39"/>
      <c r="AE24">
        <v>3</v>
      </c>
      <c r="AF24">
        <v>26</v>
      </c>
      <c r="AG24">
        <v>29</v>
      </c>
    </row>
    <row r="25" spans="1:33" ht="12.75">
      <c r="A25" s="63">
        <v>19</v>
      </c>
      <c r="B25" s="67">
        <v>19</v>
      </c>
      <c r="C25" s="71">
        <f t="shared" si="13"/>
        <v>0</v>
      </c>
      <c r="D25" s="27">
        <f t="shared" si="14"/>
        <v>0</v>
      </c>
      <c r="E25" s="49"/>
      <c r="F25" s="72">
        <f t="shared" si="2"/>
        <v>999</v>
      </c>
      <c r="G25" s="48">
        <f t="shared" si="15"/>
        <v>0</v>
      </c>
      <c r="H25" s="27">
        <f t="shared" si="16"/>
        <v>0</v>
      </c>
      <c r="I25" s="49"/>
      <c r="J25" s="43">
        <f t="shared" si="4"/>
        <v>999</v>
      </c>
      <c r="K25" s="48">
        <f t="shared" si="17"/>
        <v>0</v>
      </c>
      <c r="L25" s="50">
        <f t="shared" si="18"/>
        <v>0</v>
      </c>
      <c r="M25" s="49"/>
      <c r="N25" s="43" t="str">
        <f t="shared" si="7"/>
        <v>0</v>
      </c>
      <c r="O25" s="48">
        <f t="shared" si="19"/>
        <v>0</v>
      </c>
      <c r="P25" s="50">
        <f t="shared" si="20"/>
        <v>0</v>
      </c>
      <c r="Q25" s="49"/>
      <c r="R25" s="43" t="str">
        <f t="shared" si="10"/>
        <v>0</v>
      </c>
      <c r="S25" s="82"/>
      <c r="T25" s="24">
        <f t="shared" si="21"/>
        <v>0</v>
      </c>
      <c r="U25" s="36"/>
      <c r="V25" s="17">
        <f t="shared" si="22"/>
        <v>999</v>
      </c>
      <c r="W25" s="39"/>
      <c r="AE25">
        <v>3</v>
      </c>
      <c r="AF25">
        <v>20</v>
      </c>
      <c r="AG25">
        <v>1999</v>
      </c>
    </row>
    <row r="26" spans="1:33" ht="13.5" thickBot="1">
      <c r="A26" s="64">
        <v>20</v>
      </c>
      <c r="B26" s="68">
        <v>20</v>
      </c>
      <c r="C26" s="75">
        <f t="shared" si="13"/>
        <v>0</v>
      </c>
      <c r="D26" s="28">
        <f t="shared" si="14"/>
        <v>0</v>
      </c>
      <c r="E26" s="52"/>
      <c r="F26" s="76">
        <f t="shared" si="2"/>
        <v>999</v>
      </c>
      <c r="G26" s="51">
        <f t="shared" si="15"/>
        <v>0</v>
      </c>
      <c r="H26" s="28">
        <f t="shared" si="16"/>
        <v>0</v>
      </c>
      <c r="I26" s="52"/>
      <c r="J26" s="55">
        <f t="shared" si="4"/>
        <v>999</v>
      </c>
      <c r="K26" s="51">
        <f t="shared" si="17"/>
        <v>0</v>
      </c>
      <c r="L26" s="54">
        <f t="shared" si="18"/>
        <v>0</v>
      </c>
      <c r="M26" s="52"/>
      <c r="N26" s="55" t="str">
        <f t="shared" si="7"/>
        <v>0</v>
      </c>
      <c r="O26" s="51">
        <f t="shared" si="19"/>
        <v>0</v>
      </c>
      <c r="P26" s="54">
        <f t="shared" si="20"/>
        <v>0</v>
      </c>
      <c r="Q26" s="52"/>
      <c r="R26" s="55" t="str">
        <f t="shared" si="10"/>
        <v>0</v>
      </c>
      <c r="S26" s="83"/>
      <c r="T26" s="34">
        <f t="shared" si="21"/>
        <v>0</v>
      </c>
      <c r="U26" s="85"/>
      <c r="V26" s="41">
        <f t="shared" si="22"/>
        <v>999</v>
      </c>
      <c r="W26" s="40"/>
      <c r="AE26">
        <v>2</v>
      </c>
      <c r="AF26">
        <v>37</v>
      </c>
      <c r="AG26">
        <v>1999</v>
      </c>
    </row>
    <row r="30" ht="13.5" thickBot="1"/>
    <row r="31" ht="13.5" thickBot="1">
      <c r="U31" s="33"/>
    </row>
  </sheetData>
  <sheetProtection/>
  <mergeCells count="7">
    <mergeCell ref="A5:A6"/>
    <mergeCell ref="B1:V1"/>
    <mergeCell ref="G5:J5"/>
    <mergeCell ref="K5:N5"/>
    <mergeCell ref="O5:R5"/>
    <mergeCell ref="B5:B6"/>
    <mergeCell ref="C5:F5"/>
  </mergeCells>
  <printOptions/>
  <pageMargins left="0.787401575" right="0.787401575" top="1.55" bottom="0.984251969" header="0.4921259845" footer="0.4921259845"/>
  <pageSetup fitToHeight="1" fitToWidth="1" orientation="portrait" paperSize="9" scale="47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H30"/>
  <sheetViews>
    <sheetView showGridLines="0" zoomScale="95" zoomScaleNormal="95" zoomScalePageLayoutView="0" workbookViewId="0" topLeftCell="A1">
      <selection activeCell="A4" sqref="A4:W26"/>
    </sheetView>
  </sheetViews>
  <sheetFormatPr defaultColWidth="9.00390625" defaultRowHeight="12.75"/>
  <cols>
    <col min="1" max="1" width="6.375" style="0" customWidth="1"/>
    <col min="2" max="2" width="18.375" style="31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37" customWidth="1"/>
    <col min="27" max="27" width="12.75390625" style="0" bestFit="1" customWidth="1"/>
    <col min="28" max="28" width="10.00390625" style="0" bestFit="1" customWidth="1"/>
  </cols>
  <sheetData>
    <row r="1" spans="2:22" ht="45">
      <c r="B1" s="137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3" ht="18">
      <c r="B3" s="1"/>
    </row>
    <row r="4" spans="2:15" ht="21" thickBot="1">
      <c r="B4" s="4" t="s">
        <v>11</v>
      </c>
      <c r="C4" s="56"/>
      <c r="G4" s="56"/>
      <c r="K4" s="56"/>
      <c r="O4" s="56"/>
    </row>
    <row r="5" spans="1:23" ht="13.5" thickBot="1">
      <c r="A5" s="135" t="s">
        <v>59</v>
      </c>
      <c r="B5" s="135" t="s">
        <v>60</v>
      </c>
      <c r="C5" s="138" t="s">
        <v>55</v>
      </c>
      <c r="D5" s="139"/>
      <c r="E5" s="139"/>
      <c r="F5" s="140"/>
      <c r="G5" s="138" t="s">
        <v>56</v>
      </c>
      <c r="H5" s="139"/>
      <c r="I5" s="139"/>
      <c r="J5" s="140"/>
      <c r="K5" s="138" t="s">
        <v>57</v>
      </c>
      <c r="L5" s="139"/>
      <c r="M5" s="139"/>
      <c r="N5" s="140"/>
      <c r="O5" s="138" t="s">
        <v>58</v>
      </c>
      <c r="P5" s="139"/>
      <c r="Q5" s="139"/>
      <c r="R5" s="140"/>
      <c r="S5" s="90" t="s">
        <v>26</v>
      </c>
      <c r="T5" s="13" t="s">
        <v>1</v>
      </c>
      <c r="U5" s="13" t="s">
        <v>52</v>
      </c>
      <c r="V5" s="13" t="s">
        <v>2</v>
      </c>
      <c r="W5" s="87" t="s">
        <v>3</v>
      </c>
    </row>
    <row r="6" spans="1:24" ht="13.5" thickBot="1">
      <c r="A6" s="136"/>
      <c r="B6" s="136"/>
      <c r="C6" s="6" t="s">
        <v>4</v>
      </c>
      <c r="D6" s="7" t="s">
        <v>5</v>
      </c>
      <c r="E6" s="7" t="s">
        <v>21</v>
      </c>
      <c r="F6" s="10" t="s">
        <v>2</v>
      </c>
      <c r="G6" s="6" t="s">
        <v>4</v>
      </c>
      <c r="H6" s="9" t="s">
        <v>5</v>
      </c>
      <c r="I6" s="6" t="s">
        <v>22</v>
      </c>
      <c r="J6" s="10" t="s">
        <v>2</v>
      </c>
      <c r="K6" s="6" t="s">
        <v>4</v>
      </c>
      <c r="L6" s="11" t="s">
        <v>5</v>
      </c>
      <c r="M6" s="12" t="s">
        <v>22</v>
      </c>
      <c r="N6" s="8" t="s">
        <v>2</v>
      </c>
      <c r="O6" s="14" t="s">
        <v>4</v>
      </c>
      <c r="P6" s="15" t="s">
        <v>5</v>
      </c>
      <c r="Q6" s="12" t="s">
        <v>22</v>
      </c>
      <c r="R6" s="13" t="s">
        <v>2</v>
      </c>
      <c r="S6" s="88" t="s">
        <v>27</v>
      </c>
      <c r="T6" s="88" t="s">
        <v>6</v>
      </c>
      <c r="U6" s="88" t="s">
        <v>53</v>
      </c>
      <c r="V6" s="88" t="s">
        <v>6</v>
      </c>
      <c r="W6" s="89" t="s">
        <v>6</v>
      </c>
      <c r="X6" s="16"/>
    </row>
    <row r="7" spans="1:33" ht="12.75">
      <c r="A7" s="63">
        <v>1</v>
      </c>
      <c r="B7" s="29" t="s">
        <v>12</v>
      </c>
      <c r="C7" s="69">
        <f aca="true" t="shared" si="0" ref="C7:C15">IF(ISNUMBER(E7),ROWS(E$7:E$26)-RANK(F7,F$7:F$26)+1,0)</f>
        <v>1</v>
      </c>
      <c r="D7" s="26">
        <f aca="true" t="shared" si="1" ref="D7:D19">IF(C7=1,9,IF(C7=2,7,IF(C7=3,6,IF(C7=4,5,IF(C7=5,4,IF(C7=6,3,IF(C7=7,2,IF(C7=8,1,0))))))))</f>
        <v>9</v>
      </c>
      <c r="E7" s="45">
        <v>185.44</v>
      </c>
      <c r="F7" s="70">
        <f aca="true" t="shared" si="2" ref="F7:F26">IF(SUM(E$7:E$26)&gt;0,IF(ISNUMBER(E7),E7/(MIN(E$7:E$26)/100)-100,999),"0")</f>
        <v>0</v>
      </c>
      <c r="G7" s="44">
        <f aca="true" t="shared" si="3" ref="G7:G16">IF(ISNUMBER(I7),ROWS(I$7:I$26)-RANK(J7,J$7:J$26)+1,0)</f>
        <v>1</v>
      </c>
      <c r="H7" s="26">
        <f aca="true" t="shared" si="4" ref="H7:H19">IF(G7=1,9,IF(G7=2,7,IF(G7=3,6,IF(G7=4,5,IF(G7=5,4,IF(G7=6,3,IF(G7=7,2,IF(G7=8,1,0))))))))</f>
        <v>9</v>
      </c>
      <c r="I7" s="45">
        <v>189.58</v>
      </c>
      <c r="J7" s="53">
        <f aca="true" t="shared" si="5" ref="J7:J26">IF(SUM(I$7:I$26)&gt;0,IF(ISNUMBER(I7),I7/(MIN(I$7:I$26)/100)-100,999),"0")</f>
        <v>0</v>
      </c>
      <c r="K7" s="44">
        <f aca="true" t="shared" si="6" ref="K7:K19">IF(ISNUMBER(M7),ROWS(M$7:M$26)-RANK(N7,N$7:N$26)+1,0)</f>
        <v>0</v>
      </c>
      <c r="L7" s="46">
        <f aca="true" t="shared" si="7" ref="L7:L19">IF(K7=1,9,IF(K7=2,7,IF(K7=3,6,IF(K7=4,5,IF(K7=5,4,IF(K7=6,3,IF(K7=7,2,IF(K7=8,1,0))))))))</f>
        <v>0</v>
      </c>
      <c r="M7" s="45"/>
      <c r="N7" s="53" t="str">
        <f aca="true" t="shared" si="8" ref="N7:N26">IF(SUM(M$7:M$26)&gt;0,IF(ISNUMBER(M7),M7/(MIN(M$7:M$26)/100)-100,999),"0")</f>
        <v>0</v>
      </c>
      <c r="O7" s="44">
        <f aca="true" t="shared" si="9" ref="O7:O19">IF(ISNUMBER(Q7),ROWS(Q$7:Q$26)-RANK(R7,R$7:R$26)+1,0)</f>
        <v>0</v>
      </c>
      <c r="P7" s="46">
        <f aca="true" t="shared" si="10" ref="P7:P19">IF(O7=1,9,IF(O7=2,7,IF(O7=3,6,IF(O7=4,5,IF(O7=5,4,IF(O7=6,3,IF(O7=7,2,IF(O7=8,1,0))))))))</f>
        <v>0</v>
      </c>
      <c r="Q7" s="45"/>
      <c r="R7" s="53" t="str">
        <f aca="true" t="shared" si="11" ref="R7:R26">IF(SUM(Q$7:Q$26)&gt;0,IF(ISNUMBER(Q7),Q7/(MIN(Q$7:Q$26)/100)-100,999),"0")</f>
        <v>0</v>
      </c>
      <c r="S7" s="78"/>
      <c r="T7" s="22">
        <f aca="true" t="shared" si="12" ref="T7:T19">(D7+H7+L7+P7)-MIN(D7,H7,L7,P7)+S7</f>
        <v>18</v>
      </c>
      <c r="U7" s="35"/>
      <c r="V7" s="23">
        <f aca="true" t="shared" si="13" ref="V7:V19">(F7+J7+N7+R7)-MAX(F7,J7,N7,R7)</f>
        <v>0</v>
      </c>
      <c r="W7" s="38">
        <v>1</v>
      </c>
      <c r="AE7">
        <v>20</v>
      </c>
      <c r="AF7">
        <v>1</v>
      </c>
      <c r="AG7">
        <v>5</v>
      </c>
    </row>
    <row r="8" spans="1:33" ht="12.75">
      <c r="A8" s="63">
        <v>2</v>
      </c>
      <c r="B8" s="30" t="s">
        <v>19</v>
      </c>
      <c r="C8" s="71">
        <f t="shared" si="0"/>
        <v>2</v>
      </c>
      <c r="D8" s="27">
        <f t="shared" si="1"/>
        <v>7</v>
      </c>
      <c r="E8" s="49">
        <v>186.97</v>
      </c>
      <c r="F8" s="72">
        <f t="shared" si="2"/>
        <v>0.8250647109577187</v>
      </c>
      <c r="G8" s="48">
        <f t="shared" si="3"/>
        <v>2</v>
      </c>
      <c r="H8" s="27">
        <f t="shared" si="4"/>
        <v>7</v>
      </c>
      <c r="I8" s="49">
        <v>194.48</v>
      </c>
      <c r="J8" s="43">
        <f t="shared" si="5"/>
        <v>2.5846608292013826</v>
      </c>
      <c r="K8" s="48">
        <f t="shared" si="6"/>
        <v>0</v>
      </c>
      <c r="L8" s="50">
        <f t="shared" si="7"/>
        <v>0</v>
      </c>
      <c r="M8" s="49"/>
      <c r="N8" s="43" t="str">
        <f t="shared" si="8"/>
        <v>0</v>
      </c>
      <c r="O8" s="48">
        <f t="shared" si="9"/>
        <v>0</v>
      </c>
      <c r="P8" s="50">
        <f t="shared" si="10"/>
        <v>0</v>
      </c>
      <c r="Q8" s="49"/>
      <c r="R8" s="43" t="str">
        <f t="shared" si="11"/>
        <v>0</v>
      </c>
      <c r="S8" s="79"/>
      <c r="T8" s="24">
        <f t="shared" si="12"/>
        <v>14</v>
      </c>
      <c r="U8" s="36"/>
      <c r="V8" s="17">
        <f t="shared" si="13"/>
        <v>0.8250647109577187</v>
      </c>
      <c r="W8" s="39">
        <v>2</v>
      </c>
      <c r="AE8">
        <v>19</v>
      </c>
      <c r="AF8">
        <v>7</v>
      </c>
      <c r="AG8">
        <v>3</v>
      </c>
    </row>
    <row r="9" spans="1:33" ht="12.75">
      <c r="A9" s="77">
        <v>3</v>
      </c>
      <c r="B9" s="30" t="s">
        <v>40</v>
      </c>
      <c r="C9" s="71">
        <f t="shared" si="0"/>
        <v>3</v>
      </c>
      <c r="D9" s="27">
        <f t="shared" si="1"/>
        <v>6</v>
      </c>
      <c r="E9" s="49">
        <v>191.89</v>
      </c>
      <c r="F9" s="72">
        <f t="shared" si="2"/>
        <v>3.4782139775668526</v>
      </c>
      <c r="G9" s="48">
        <f t="shared" si="3"/>
        <v>3</v>
      </c>
      <c r="H9" s="27">
        <f t="shared" si="4"/>
        <v>6</v>
      </c>
      <c r="I9" s="49">
        <v>198.66</v>
      </c>
      <c r="J9" s="43">
        <f t="shared" si="5"/>
        <v>4.7895347610507315</v>
      </c>
      <c r="K9" s="48">
        <f t="shared" si="6"/>
        <v>0</v>
      </c>
      <c r="L9" s="50">
        <f t="shared" si="7"/>
        <v>0</v>
      </c>
      <c r="M9" s="49"/>
      <c r="N9" s="43" t="str">
        <f t="shared" si="8"/>
        <v>0</v>
      </c>
      <c r="O9" s="48">
        <f t="shared" si="9"/>
        <v>0</v>
      </c>
      <c r="P9" s="50">
        <f t="shared" si="10"/>
        <v>0</v>
      </c>
      <c r="Q9" s="49"/>
      <c r="R9" s="43" t="str">
        <f t="shared" si="11"/>
        <v>0</v>
      </c>
      <c r="S9" s="80"/>
      <c r="T9" s="24">
        <f t="shared" si="12"/>
        <v>12</v>
      </c>
      <c r="U9" s="36"/>
      <c r="V9" s="17">
        <f t="shared" si="13"/>
        <v>3.4782139775668526</v>
      </c>
      <c r="W9" s="39">
        <v>3</v>
      </c>
      <c r="AE9">
        <v>19</v>
      </c>
      <c r="AF9">
        <v>4</v>
      </c>
      <c r="AG9">
        <v>1999</v>
      </c>
    </row>
    <row r="10" spans="1:33" s="18" customFormat="1" ht="12.75">
      <c r="A10" s="63">
        <v>4</v>
      </c>
      <c r="B10" s="30" t="s">
        <v>23</v>
      </c>
      <c r="C10" s="71">
        <f t="shared" si="0"/>
        <v>4</v>
      </c>
      <c r="D10" s="27">
        <f t="shared" si="1"/>
        <v>5</v>
      </c>
      <c r="E10" s="49">
        <v>193.6</v>
      </c>
      <c r="F10" s="72">
        <f t="shared" si="2"/>
        <v>4.400345125107847</v>
      </c>
      <c r="G10" s="48">
        <f t="shared" si="3"/>
        <v>4</v>
      </c>
      <c r="H10" s="27">
        <f t="shared" si="4"/>
        <v>5</v>
      </c>
      <c r="I10" s="49">
        <v>201.82</v>
      </c>
      <c r="J10" s="43">
        <f t="shared" si="5"/>
        <v>6.456377254984687</v>
      </c>
      <c r="K10" s="48">
        <f t="shared" si="6"/>
        <v>0</v>
      </c>
      <c r="L10" s="50">
        <f t="shared" si="7"/>
        <v>0</v>
      </c>
      <c r="M10" s="49"/>
      <c r="N10" s="43" t="str">
        <f t="shared" si="8"/>
        <v>0</v>
      </c>
      <c r="O10" s="48">
        <f t="shared" si="9"/>
        <v>0</v>
      </c>
      <c r="P10" s="50">
        <f t="shared" si="10"/>
        <v>0</v>
      </c>
      <c r="Q10" s="49"/>
      <c r="R10" s="43" t="str">
        <f t="shared" si="11"/>
        <v>0</v>
      </c>
      <c r="S10" s="79"/>
      <c r="T10" s="24">
        <f t="shared" si="12"/>
        <v>10</v>
      </c>
      <c r="U10" s="36"/>
      <c r="V10" s="17">
        <f t="shared" si="13"/>
        <v>4.400345125107847</v>
      </c>
      <c r="W10" s="39">
        <v>4</v>
      </c>
      <c r="Z10"/>
      <c r="AB10"/>
      <c r="AD10"/>
      <c r="AE10" s="18">
        <v>18</v>
      </c>
      <c r="AF10" s="18">
        <v>9</v>
      </c>
      <c r="AG10" s="18">
        <v>4</v>
      </c>
    </row>
    <row r="11" spans="1:33" s="20" customFormat="1" ht="12.75">
      <c r="A11" s="63">
        <v>5</v>
      </c>
      <c r="B11" s="30" t="s">
        <v>25</v>
      </c>
      <c r="C11" s="71">
        <f t="shared" si="0"/>
        <v>5</v>
      </c>
      <c r="D11" s="27">
        <f t="shared" si="1"/>
        <v>4</v>
      </c>
      <c r="E11" s="49">
        <v>194.73</v>
      </c>
      <c r="F11" s="72">
        <f t="shared" si="2"/>
        <v>5.009706643658319</v>
      </c>
      <c r="G11" s="48">
        <f t="shared" si="3"/>
        <v>5</v>
      </c>
      <c r="H11" s="27">
        <f t="shared" si="4"/>
        <v>4</v>
      </c>
      <c r="I11" s="49">
        <v>203.55</v>
      </c>
      <c r="J11" s="43">
        <f t="shared" si="5"/>
        <v>7.368920772233352</v>
      </c>
      <c r="K11" s="48">
        <f t="shared" si="6"/>
        <v>0</v>
      </c>
      <c r="L11" s="50">
        <f t="shared" si="7"/>
        <v>0</v>
      </c>
      <c r="M11" s="49"/>
      <c r="N11" s="43" t="str">
        <f t="shared" si="8"/>
        <v>0</v>
      </c>
      <c r="O11" s="48">
        <f t="shared" si="9"/>
        <v>0</v>
      </c>
      <c r="P11" s="50">
        <f t="shared" si="10"/>
        <v>0</v>
      </c>
      <c r="Q11" s="49"/>
      <c r="R11" s="43" t="str">
        <f t="shared" si="11"/>
        <v>0</v>
      </c>
      <c r="S11" s="80"/>
      <c r="T11" s="24">
        <f t="shared" si="12"/>
        <v>8</v>
      </c>
      <c r="U11" s="36"/>
      <c r="V11" s="17">
        <f t="shared" si="13"/>
        <v>5.009706643658319</v>
      </c>
      <c r="W11" s="39">
        <v>5</v>
      </c>
      <c r="X11" s="19"/>
      <c r="Z11"/>
      <c r="AB11"/>
      <c r="AD11"/>
      <c r="AE11" s="20">
        <v>17</v>
      </c>
      <c r="AF11" s="20">
        <v>2</v>
      </c>
      <c r="AG11" s="20">
        <v>2</v>
      </c>
    </row>
    <row r="12" spans="1:34" s="20" customFormat="1" ht="12.75">
      <c r="A12" s="63">
        <v>6</v>
      </c>
      <c r="B12" s="30" t="s">
        <v>24</v>
      </c>
      <c r="C12" s="71">
        <f t="shared" si="0"/>
        <v>6</v>
      </c>
      <c r="D12" s="27">
        <f t="shared" si="1"/>
        <v>3</v>
      </c>
      <c r="E12" s="49">
        <v>200.2</v>
      </c>
      <c r="F12" s="72">
        <f t="shared" si="2"/>
        <v>7.95944779982743</v>
      </c>
      <c r="G12" s="48">
        <f t="shared" si="3"/>
        <v>6</v>
      </c>
      <c r="H12" s="27">
        <f t="shared" si="4"/>
        <v>3</v>
      </c>
      <c r="I12" s="49">
        <v>204.49</v>
      </c>
      <c r="J12" s="43">
        <f t="shared" si="5"/>
        <v>7.864753665998521</v>
      </c>
      <c r="K12" s="48">
        <f t="shared" si="6"/>
        <v>0</v>
      </c>
      <c r="L12" s="50">
        <f t="shared" si="7"/>
        <v>0</v>
      </c>
      <c r="M12" s="49"/>
      <c r="N12" s="43" t="str">
        <f t="shared" si="8"/>
        <v>0</v>
      </c>
      <c r="O12" s="48">
        <f t="shared" si="9"/>
        <v>0</v>
      </c>
      <c r="P12" s="50">
        <f t="shared" si="10"/>
        <v>0</v>
      </c>
      <c r="Q12" s="49"/>
      <c r="R12" s="43" t="str">
        <f t="shared" si="11"/>
        <v>0</v>
      </c>
      <c r="S12" s="79"/>
      <c r="T12" s="24">
        <f t="shared" si="12"/>
        <v>6</v>
      </c>
      <c r="U12" s="36"/>
      <c r="V12" s="17">
        <f t="shared" si="13"/>
        <v>7.864753665998521</v>
      </c>
      <c r="W12" s="39">
        <v>6</v>
      </c>
      <c r="X12" s="19"/>
      <c r="Z12"/>
      <c r="AB12"/>
      <c r="AD12"/>
      <c r="AE12" s="42">
        <v>14</v>
      </c>
      <c r="AF12" s="32">
        <v>8</v>
      </c>
      <c r="AG12" s="32">
        <v>6</v>
      </c>
      <c r="AH12" s="32"/>
    </row>
    <row r="13" spans="1:33" s="18" customFormat="1" ht="12.75">
      <c r="A13" s="63">
        <v>7</v>
      </c>
      <c r="B13" s="30" t="s">
        <v>41</v>
      </c>
      <c r="C13" s="71">
        <f t="shared" si="0"/>
        <v>8</v>
      </c>
      <c r="D13" s="27">
        <f t="shared" si="1"/>
        <v>1</v>
      </c>
      <c r="E13" s="49">
        <v>210.35</v>
      </c>
      <c r="F13" s="72">
        <f t="shared" si="2"/>
        <v>13.432916307161335</v>
      </c>
      <c r="G13" s="48">
        <f t="shared" si="3"/>
        <v>7</v>
      </c>
      <c r="H13" s="27">
        <f t="shared" si="4"/>
        <v>2</v>
      </c>
      <c r="I13" s="49">
        <v>208.94</v>
      </c>
      <c r="J13" s="43">
        <f t="shared" si="5"/>
        <v>10.212047684354886</v>
      </c>
      <c r="K13" s="48">
        <f t="shared" si="6"/>
        <v>0</v>
      </c>
      <c r="L13" s="50">
        <f t="shared" si="7"/>
        <v>0</v>
      </c>
      <c r="M13" s="49"/>
      <c r="N13" s="43" t="str">
        <f t="shared" si="8"/>
        <v>0</v>
      </c>
      <c r="O13" s="48">
        <f t="shared" si="9"/>
        <v>0</v>
      </c>
      <c r="P13" s="50">
        <f t="shared" si="10"/>
        <v>0</v>
      </c>
      <c r="Q13" s="49"/>
      <c r="R13" s="43" t="str">
        <f t="shared" si="11"/>
        <v>0</v>
      </c>
      <c r="S13" s="80"/>
      <c r="T13" s="24">
        <f t="shared" si="12"/>
        <v>3</v>
      </c>
      <c r="U13" s="36"/>
      <c r="V13" s="17">
        <f t="shared" si="13"/>
        <v>10.212047684354886</v>
      </c>
      <c r="W13" s="39">
        <v>7</v>
      </c>
      <c r="X13" s="19"/>
      <c r="Z13"/>
      <c r="AB13"/>
      <c r="AD13"/>
      <c r="AE13" s="18">
        <v>10</v>
      </c>
      <c r="AF13" s="18">
        <v>10</v>
      </c>
      <c r="AG13" s="18">
        <v>9</v>
      </c>
    </row>
    <row r="14" spans="1:33" s="21" customFormat="1" ht="12.75">
      <c r="A14" s="63">
        <v>8</v>
      </c>
      <c r="B14" s="30" t="s">
        <v>44</v>
      </c>
      <c r="C14" s="71">
        <f t="shared" si="0"/>
        <v>7</v>
      </c>
      <c r="D14" s="27">
        <f t="shared" si="1"/>
        <v>2</v>
      </c>
      <c r="E14" s="49">
        <v>204.67</v>
      </c>
      <c r="F14" s="72">
        <f t="shared" si="2"/>
        <v>10.369930974978416</v>
      </c>
      <c r="G14" s="48">
        <f t="shared" si="3"/>
        <v>9</v>
      </c>
      <c r="H14" s="27">
        <f t="shared" si="4"/>
        <v>0</v>
      </c>
      <c r="I14" s="49">
        <v>211.51</v>
      </c>
      <c r="J14" s="43">
        <f t="shared" si="5"/>
        <v>11.567675915180914</v>
      </c>
      <c r="K14" s="48">
        <f t="shared" si="6"/>
        <v>0</v>
      </c>
      <c r="L14" s="50">
        <f t="shared" si="7"/>
        <v>0</v>
      </c>
      <c r="M14" s="49"/>
      <c r="N14" s="43" t="str">
        <f t="shared" si="8"/>
        <v>0</v>
      </c>
      <c r="O14" s="48">
        <f t="shared" si="9"/>
        <v>0</v>
      </c>
      <c r="P14" s="50">
        <f t="shared" si="10"/>
        <v>0</v>
      </c>
      <c r="Q14" s="49"/>
      <c r="R14" s="43" t="str">
        <f t="shared" si="11"/>
        <v>0</v>
      </c>
      <c r="S14" s="82"/>
      <c r="T14" s="24">
        <f t="shared" si="12"/>
        <v>2</v>
      </c>
      <c r="U14" s="36"/>
      <c r="V14" s="17">
        <f t="shared" si="13"/>
        <v>10.369930974978416</v>
      </c>
      <c r="W14" s="39">
        <v>8</v>
      </c>
      <c r="Z14"/>
      <c r="AB14"/>
      <c r="AD14"/>
      <c r="AE14" s="21">
        <v>9</v>
      </c>
      <c r="AF14" s="21">
        <v>6</v>
      </c>
      <c r="AG14" s="21">
        <v>7</v>
      </c>
    </row>
    <row r="15" spans="1:33" s="62" customFormat="1" ht="12.75">
      <c r="A15" s="63">
        <v>9</v>
      </c>
      <c r="B15" s="30" t="s">
        <v>43</v>
      </c>
      <c r="C15" s="73">
        <f t="shared" si="0"/>
        <v>10</v>
      </c>
      <c r="D15" s="27">
        <f t="shared" si="1"/>
        <v>0</v>
      </c>
      <c r="E15" s="58">
        <v>233.4</v>
      </c>
      <c r="F15" s="74">
        <f t="shared" si="2"/>
        <v>25.862812769628988</v>
      </c>
      <c r="G15" s="57">
        <f t="shared" si="3"/>
        <v>8</v>
      </c>
      <c r="H15" s="27">
        <f t="shared" si="4"/>
        <v>1</v>
      </c>
      <c r="I15" s="58">
        <v>209.32</v>
      </c>
      <c r="J15" s="59">
        <f t="shared" si="5"/>
        <v>10.412490769068455</v>
      </c>
      <c r="K15" s="57">
        <f t="shared" si="6"/>
        <v>0</v>
      </c>
      <c r="L15" s="50">
        <f t="shared" si="7"/>
        <v>0</v>
      </c>
      <c r="M15" s="58"/>
      <c r="N15" s="59" t="str">
        <f t="shared" si="8"/>
        <v>0</v>
      </c>
      <c r="O15" s="57">
        <f t="shared" si="9"/>
        <v>0</v>
      </c>
      <c r="P15" s="50">
        <f t="shared" si="10"/>
        <v>0</v>
      </c>
      <c r="Q15" s="58"/>
      <c r="R15" s="59" t="str">
        <f t="shared" si="11"/>
        <v>0</v>
      </c>
      <c r="S15" s="81"/>
      <c r="T15" s="24">
        <f t="shared" si="12"/>
        <v>1</v>
      </c>
      <c r="U15" s="84"/>
      <c r="V15" s="86">
        <f t="shared" si="13"/>
        <v>10.412490769068455</v>
      </c>
      <c r="W15" s="60">
        <v>9</v>
      </c>
      <c r="Z15" s="61"/>
      <c r="AB15" s="61"/>
      <c r="AD15" s="61"/>
      <c r="AE15" s="62">
        <v>7</v>
      </c>
      <c r="AF15" s="62">
        <v>11</v>
      </c>
      <c r="AG15" s="62">
        <v>10</v>
      </c>
    </row>
    <row r="16" spans="1:33" s="20" customFormat="1" ht="12.75" customHeight="1">
      <c r="A16" s="63">
        <v>10</v>
      </c>
      <c r="B16" s="30" t="s">
        <v>42</v>
      </c>
      <c r="C16" s="71">
        <v>20</v>
      </c>
      <c r="D16" s="27">
        <f t="shared" si="1"/>
        <v>0</v>
      </c>
      <c r="E16" s="49">
        <v>271.69</v>
      </c>
      <c r="F16" s="72">
        <f t="shared" si="2"/>
        <v>46.51100086281278</v>
      </c>
      <c r="G16" s="48">
        <f t="shared" si="3"/>
        <v>10</v>
      </c>
      <c r="H16" s="27">
        <f t="shared" si="4"/>
        <v>0</v>
      </c>
      <c r="I16" s="49">
        <v>217.22</v>
      </c>
      <c r="J16" s="43">
        <f t="shared" si="5"/>
        <v>14.579597003903359</v>
      </c>
      <c r="K16" s="48">
        <f t="shared" si="6"/>
        <v>0</v>
      </c>
      <c r="L16" s="50">
        <f t="shared" si="7"/>
        <v>0</v>
      </c>
      <c r="M16" s="49"/>
      <c r="N16" s="43" t="str">
        <f t="shared" si="8"/>
        <v>0</v>
      </c>
      <c r="O16" s="48">
        <f t="shared" si="9"/>
        <v>0</v>
      </c>
      <c r="P16" s="50">
        <f t="shared" si="10"/>
        <v>0</v>
      </c>
      <c r="Q16" s="49"/>
      <c r="R16" s="43" t="str">
        <f t="shared" si="11"/>
        <v>0</v>
      </c>
      <c r="S16" s="79"/>
      <c r="T16" s="24">
        <f t="shared" si="12"/>
        <v>0</v>
      </c>
      <c r="U16" s="36">
        <v>1</v>
      </c>
      <c r="V16" s="17">
        <f t="shared" si="13"/>
        <v>14.579597003903359</v>
      </c>
      <c r="W16" s="39">
        <v>10</v>
      </c>
      <c r="Z16"/>
      <c r="AB16"/>
      <c r="AD16"/>
      <c r="AE16" s="20">
        <v>7</v>
      </c>
      <c r="AF16" s="20">
        <v>3</v>
      </c>
      <c r="AG16" s="20">
        <v>1999</v>
      </c>
    </row>
    <row r="17" spans="1:33" ht="12.75" customHeight="1">
      <c r="A17" s="63">
        <v>11</v>
      </c>
      <c r="B17" s="131" t="s">
        <v>67</v>
      </c>
      <c r="C17" s="71">
        <f>IF(ISNUMBER(E17),ROWS(E$7:E$26)-RANK(F17,F$7:F$26)+1,0)</f>
        <v>9</v>
      </c>
      <c r="D17" s="27">
        <f t="shared" si="1"/>
        <v>0</v>
      </c>
      <c r="E17" s="49">
        <v>216.77</v>
      </c>
      <c r="F17" s="72">
        <f t="shared" si="2"/>
        <v>16.89495254529767</v>
      </c>
      <c r="G17" s="48">
        <v>11</v>
      </c>
      <c r="H17" s="27">
        <f t="shared" si="4"/>
        <v>0</v>
      </c>
      <c r="I17" s="49">
        <v>228.03</v>
      </c>
      <c r="J17" s="43">
        <f t="shared" si="5"/>
        <v>20.281675282202755</v>
      </c>
      <c r="K17" s="48">
        <f t="shared" si="6"/>
        <v>0</v>
      </c>
      <c r="L17" s="50">
        <f t="shared" si="7"/>
        <v>0</v>
      </c>
      <c r="M17" s="49"/>
      <c r="N17" s="43" t="str">
        <f t="shared" si="8"/>
        <v>0</v>
      </c>
      <c r="O17" s="48">
        <f t="shared" si="9"/>
        <v>0</v>
      </c>
      <c r="P17" s="50">
        <f t="shared" si="10"/>
        <v>0</v>
      </c>
      <c r="Q17" s="49"/>
      <c r="R17" s="43" t="str">
        <f t="shared" si="11"/>
        <v>0</v>
      </c>
      <c r="S17" s="82"/>
      <c r="T17" s="24">
        <f t="shared" si="12"/>
        <v>0</v>
      </c>
      <c r="U17" s="36">
        <v>1</v>
      </c>
      <c r="V17" s="17">
        <f t="shared" si="13"/>
        <v>16.89495254529767</v>
      </c>
      <c r="W17" s="39">
        <v>11</v>
      </c>
      <c r="AE17">
        <v>2</v>
      </c>
      <c r="AF17">
        <v>5</v>
      </c>
      <c r="AG17">
        <v>0</v>
      </c>
    </row>
    <row r="18" spans="1:33" ht="12.75" customHeight="1">
      <c r="A18" s="63">
        <v>12</v>
      </c>
      <c r="B18" s="67">
        <v>12</v>
      </c>
      <c r="C18" s="71">
        <f>IF(ISNUMBER(E18),ROWS(E$7:E$26)-RANK(F18,F$7:F$26)+1,0)</f>
        <v>0</v>
      </c>
      <c r="D18" s="27">
        <f t="shared" si="1"/>
        <v>0</v>
      </c>
      <c r="E18" s="49"/>
      <c r="F18" s="72">
        <f t="shared" si="2"/>
        <v>999</v>
      </c>
      <c r="G18" s="48">
        <f>IF(ISNUMBER(I18),ROWS(I$7:I$26)-RANK(J18,J$7:J$26)+1,0)</f>
        <v>0</v>
      </c>
      <c r="H18" s="27">
        <f t="shared" si="4"/>
        <v>0</v>
      </c>
      <c r="I18" s="49"/>
      <c r="J18" s="43">
        <f t="shared" si="5"/>
        <v>999</v>
      </c>
      <c r="K18" s="48">
        <f t="shared" si="6"/>
        <v>0</v>
      </c>
      <c r="L18" s="50">
        <f t="shared" si="7"/>
        <v>0</v>
      </c>
      <c r="M18" s="49"/>
      <c r="N18" s="43" t="str">
        <f t="shared" si="8"/>
        <v>0</v>
      </c>
      <c r="O18" s="48">
        <f t="shared" si="9"/>
        <v>0</v>
      </c>
      <c r="P18" s="50">
        <f t="shared" si="10"/>
        <v>0</v>
      </c>
      <c r="Q18" s="49"/>
      <c r="R18" s="43" t="str">
        <f t="shared" si="11"/>
        <v>0</v>
      </c>
      <c r="S18" s="82"/>
      <c r="T18" s="24">
        <f t="shared" si="12"/>
        <v>0</v>
      </c>
      <c r="U18" s="36"/>
      <c r="V18" s="17">
        <f t="shared" si="13"/>
        <v>999</v>
      </c>
      <c r="W18" s="39"/>
      <c r="AE18">
        <v>0</v>
      </c>
      <c r="AF18">
        <v>14</v>
      </c>
      <c r="AG18">
        <v>0</v>
      </c>
    </row>
    <row r="19" spans="1:33" ht="12.75" customHeight="1">
      <c r="A19" s="63">
        <v>13</v>
      </c>
      <c r="B19" s="67">
        <v>13</v>
      </c>
      <c r="C19" s="71">
        <f>IF(ISNUMBER(E19),ROWS(E$7:E$26)-RANK(F19,F$7:F$26)+1,0)</f>
        <v>0</v>
      </c>
      <c r="D19" s="27">
        <f t="shared" si="1"/>
        <v>0</v>
      </c>
      <c r="E19" s="49"/>
      <c r="F19" s="72">
        <f t="shared" si="2"/>
        <v>999</v>
      </c>
      <c r="G19" s="48">
        <f>IF(ISNUMBER(I19),ROWS(I$7:I$26)-RANK(J19,J$7:J$26)+1,0)</f>
        <v>0</v>
      </c>
      <c r="H19" s="27">
        <f t="shared" si="4"/>
        <v>0</v>
      </c>
      <c r="I19" s="49"/>
      <c r="J19" s="43">
        <f t="shared" si="5"/>
        <v>999</v>
      </c>
      <c r="K19" s="48">
        <f t="shared" si="6"/>
        <v>0</v>
      </c>
      <c r="L19" s="50">
        <f t="shared" si="7"/>
        <v>0</v>
      </c>
      <c r="M19" s="49"/>
      <c r="N19" s="43" t="str">
        <f t="shared" si="8"/>
        <v>0</v>
      </c>
      <c r="O19" s="48">
        <f t="shared" si="9"/>
        <v>0</v>
      </c>
      <c r="P19" s="50">
        <f t="shared" si="10"/>
        <v>0</v>
      </c>
      <c r="Q19" s="49"/>
      <c r="R19" s="43" t="str">
        <f t="shared" si="11"/>
        <v>0</v>
      </c>
      <c r="S19" s="82"/>
      <c r="T19" s="24">
        <f t="shared" si="12"/>
        <v>0</v>
      </c>
      <c r="U19" s="36"/>
      <c r="V19" s="17">
        <f t="shared" si="13"/>
        <v>999</v>
      </c>
      <c r="W19" s="39"/>
      <c r="AE19">
        <v>0</v>
      </c>
      <c r="AF19">
        <v>13</v>
      </c>
      <c r="AG19">
        <v>0</v>
      </c>
    </row>
    <row r="20" spans="1:33" ht="12.75" customHeight="1">
      <c r="A20" s="63">
        <v>14</v>
      </c>
      <c r="B20" s="67">
        <v>14</v>
      </c>
      <c r="C20" s="71">
        <f aca="true" t="shared" si="14" ref="C20:C26">IF(ISNUMBER(E20),ROWS(E$7:E$26)-RANK(F20,F$7:F$26)+1,0)</f>
        <v>0</v>
      </c>
      <c r="D20" s="27">
        <f aca="true" t="shared" si="15" ref="D20:D26">IF(C20=1,9,IF(C20=2,7,IF(C20=3,6,IF(C20=4,5,IF(C20=5,4,IF(C20=6,3,IF(C20=7,2,IF(C20=8,1,0))))))))</f>
        <v>0</v>
      </c>
      <c r="E20" s="49"/>
      <c r="F20" s="72">
        <f t="shared" si="2"/>
        <v>999</v>
      </c>
      <c r="G20" s="48">
        <f aca="true" t="shared" si="16" ref="G20:G26">IF(ISNUMBER(I20),ROWS(I$7:I$26)-RANK(J20,J$7:J$26)+1,0)</f>
        <v>0</v>
      </c>
      <c r="H20" s="27">
        <f aca="true" t="shared" si="17" ref="H20:H26">IF(G20=1,9,IF(G20=2,7,IF(G20=3,6,IF(G20=4,5,IF(G20=5,4,IF(G20=6,3,IF(G20=7,2,IF(G20=8,1,0))))))))</f>
        <v>0</v>
      </c>
      <c r="I20" s="49"/>
      <c r="J20" s="43">
        <f t="shared" si="5"/>
        <v>999</v>
      </c>
      <c r="K20" s="48">
        <f aca="true" t="shared" si="18" ref="K20:K26">IF(ISNUMBER(M20),ROWS(M$7:M$26)-RANK(N20,N$7:N$26)+1,0)</f>
        <v>0</v>
      </c>
      <c r="L20" s="50">
        <f aca="true" t="shared" si="19" ref="L20:L26">IF(K20=1,9,IF(K20=2,7,IF(K20=3,6,IF(K20=4,5,IF(K20=5,4,IF(K20=6,3,IF(K20=7,2,IF(K20=8,1,0))))))))</f>
        <v>0</v>
      </c>
      <c r="M20" s="49"/>
      <c r="N20" s="43" t="str">
        <f t="shared" si="8"/>
        <v>0</v>
      </c>
      <c r="O20" s="48">
        <f aca="true" t="shared" si="20" ref="O20:O26">IF(ISNUMBER(Q20),ROWS(Q$7:Q$26)-RANK(R20,R$7:R$26)+1,0)</f>
        <v>0</v>
      </c>
      <c r="P20" s="50">
        <f aca="true" t="shared" si="21" ref="P20:P26">IF(O20=1,9,IF(O20=2,7,IF(O20=3,6,IF(O20=4,5,IF(O20=5,4,IF(O20=6,3,IF(O20=7,2,IF(O20=8,1,0))))))))</f>
        <v>0</v>
      </c>
      <c r="Q20" s="49"/>
      <c r="R20" s="43" t="str">
        <f t="shared" si="11"/>
        <v>0</v>
      </c>
      <c r="S20" s="82"/>
      <c r="T20" s="24">
        <f aca="true" t="shared" si="22" ref="T20:T26">(D20+H20+L20+P20)-MIN(D20,H20,L20,P20)+S20</f>
        <v>0</v>
      </c>
      <c r="U20" s="36"/>
      <c r="V20" s="17">
        <f aca="true" t="shared" si="23" ref="V20:V26">(F20+J20+N20+R20)-MAX(F20,J20,N20,R20)</f>
        <v>999</v>
      </c>
      <c r="W20" s="39"/>
      <c r="AE20">
        <v>0</v>
      </c>
      <c r="AF20">
        <v>12</v>
      </c>
      <c r="AG20">
        <v>0</v>
      </c>
    </row>
    <row r="21" spans="1:33" ht="12.75">
      <c r="A21" s="63">
        <v>15</v>
      </c>
      <c r="B21" s="67">
        <v>15</v>
      </c>
      <c r="C21" s="71">
        <f t="shared" si="14"/>
        <v>0</v>
      </c>
      <c r="D21" s="27">
        <f t="shared" si="15"/>
        <v>0</v>
      </c>
      <c r="E21" s="49"/>
      <c r="F21" s="72">
        <f t="shared" si="2"/>
        <v>999</v>
      </c>
      <c r="G21" s="48">
        <f t="shared" si="16"/>
        <v>0</v>
      </c>
      <c r="H21" s="27">
        <f t="shared" si="17"/>
        <v>0</v>
      </c>
      <c r="I21" s="49"/>
      <c r="J21" s="43">
        <f t="shared" si="5"/>
        <v>999</v>
      </c>
      <c r="K21" s="48">
        <f t="shared" si="18"/>
        <v>0</v>
      </c>
      <c r="L21" s="50">
        <f t="shared" si="19"/>
        <v>0</v>
      </c>
      <c r="M21" s="49"/>
      <c r="N21" s="43" t="str">
        <f t="shared" si="8"/>
        <v>0</v>
      </c>
      <c r="O21" s="48">
        <f t="shared" si="20"/>
        <v>0</v>
      </c>
      <c r="P21" s="50">
        <f t="shared" si="21"/>
        <v>0</v>
      </c>
      <c r="Q21" s="49"/>
      <c r="R21" s="43" t="str">
        <f t="shared" si="11"/>
        <v>0</v>
      </c>
      <c r="S21" s="82"/>
      <c r="T21" s="24">
        <f t="shared" si="22"/>
        <v>0</v>
      </c>
      <c r="U21" s="36"/>
      <c r="V21" s="17">
        <f t="shared" si="23"/>
        <v>999</v>
      </c>
      <c r="W21" s="39"/>
      <c r="AE21">
        <v>5</v>
      </c>
      <c r="AF21">
        <v>15</v>
      </c>
      <c r="AG21">
        <v>37</v>
      </c>
    </row>
    <row r="22" spans="1:33" ht="12.75">
      <c r="A22" s="63">
        <v>16</v>
      </c>
      <c r="B22" s="67">
        <v>16</v>
      </c>
      <c r="C22" s="71">
        <f t="shared" si="14"/>
        <v>0</v>
      </c>
      <c r="D22" s="27">
        <f t="shared" si="15"/>
        <v>0</v>
      </c>
      <c r="E22" s="49"/>
      <c r="F22" s="72">
        <f t="shared" si="2"/>
        <v>999</v>
      </c>
      <c r="G22" s="48">
        <f t="shared" si="16"/>
        <v>0</v>
      </c>
      <c r="H22" s="27">
        <f t="shared" si="17"/>
        <v>0</v>
      </c>
      <c r="I22" s="49"/>
      <c r="J22" s="43">
        <f t="shared" si="5"/>
        <v>999</v>
      </c>
      <c r="K22" s="48">
        <f t="shared" si="18"/>
        <v>0</v>
      </c>
      <c r="L22" s="50">
        <f t="shared" si="19"/>
        <v>0</v>
      </c>
      <c r="M22" s="49"/>
      <c r="N22" s="43" t="str">
        <f t="shared" si="8"/>
        <v>0</v>
      </c>
      <c r="O22" s="48">
        <f t="shared" si="20"/>
        <v>0</v>
      </c>
      <c r="P22" s="50">
        <f t="shared" si="21"/>
        <v>0</v>
      </c>
      <c r="Q22" s="49"/>
      <c r="R22" s="43" t="str">
        <f t="shared" si="11"/>
        <v>0</v>
      </c>
      <c r="S22" s="82"/>
      <c r="T22" s="24">
        <f t="shared" si="22"/>
        <v>0</v>
      </c>
      <c r="U22" s="36"/>
      <c r="V22" s="17">
        <f t="shared" si="23"/>
        <v>999</v>
      </c>
      <c r="W22" s="39"/>
      <c r="AE22">
        <v>4</v>
      </c>
      <c r="AF22">
        <v>33</v>
      </c>
      <c r="AG22">
        <v>1999</v>
      </c>
    </row>
    <row r="23" spans="1:33" ht="12.75">
      <c r="A23" s="63">
        <v>17</v>
      </c>
      <c r="B23" s="67">
        <v>17</v>
      </c>
      <c r="C23" s="71">
        <f t="shared" si="14"/>
        <v>0</v>
      </c>
      <c r="D23" s="27">
        <f t="shared" si="15"/>
        <v>0</v>
      </c>
      <c r="E23" s="49"/>
      <c r="F23" s="72">
        <f t="shared" si="2"/>
        <v>999</v>
      </c>
      <c r="G23" s="48">
        <f t="shared" si="16"/>
        <v>0</v>
      </c>
      <c r="H23" s="27">
        <f t="shared" si="17"/>
        <v>0</v>
      </c>
      <c r="I23" s="49"/>
      <c r="J23" s="43">
        <f t="shared" si="5"/>
        <v>999</v>
      </c>
      <c r="K23" s="48">
        <f t="shared" si="18"/>
        <v>0</v>
      </c>
      <c r="L23" s="50">
        <f t="shared" si="19"/>
        <v>0</v>
      </c>
      <c r="M23" s="49"/>
      <c r="N23" s="43" t="str">
        <f t="shared" si="8"/>
        <v>0</v>
      </c>
      <c r="O23" s="48">
        <f t="shared" si="20"/>
        <v>0</v>
      </c>
      <c r="P23" s="50">
        <f t="shared" si="21"/>
        <v>0</v>
      </c>
      <c r="Q23" s="49"/>
      <c r="R23" s="43" t="str">
        <f t="shared" si="11"/>
        <v>0</v>
      </c>
      <c r="S23" s="82"/>
      <c r="T23" s="24">
        <f t="shared" si="22"/>
        <v>0</v>
      </c>
      <c r="U23" s="36"/>
      <c r="V23" s="17">
        <f t="shared" si="23"/>
        <v>999</v>
      </c>
      <c r="W23" s="39"/>
      <c r="AE23">
        <v>4</v>
      </c>
      <c r="AF23">
        <v>27</v>
      </c>
      <c r="AG23">
        <v>0</v>
      </c>
    </row>
    <row r="24" spans="1:33" ht="12.75">
      <c r="A24" s="63">
        <v>18</v>
      </c>
      <c r="B24" s="67">
        <v>18</v>
      </c>
      <c r="C24" s="71">
        <f t="shared" si="14"/>
        <v>0</v>
      </c>
      <c r="D24" s="27">
        <f t="shared" si="15"/>
        <v>0</v>
      </c>
      <c r="E24" s="49"/>
      <c r="F24" s="72">
        <f t="shared" si="2"/>
        <v>999</v>
      </c>
      <c r="G24" s="48">
        <f t="shared" si="16"/>
        <v>0</v>
      </c>
      <c r="H24" s="27">
        <f t="shared" si="17"/>
        <v>0</v>
      </c>
      <c r="I24" s="49"/>
      <c r="J24" s="43">
        <f t="shared" si="5"/>
        <v>999</v>
      </c>
      <c r="K24" s="48">
        <f t="shared" si="18"/>
        <v>0</v>
      </c>
      <c r="L24" s="50">
        <f t="shared" si="19"/>
        <v>0</v>
      </c>
      <c r="M24" s="49"/>
      <c r="N24" s="43" t="str">
        <f t="shared" si="8"/>
        <v>0</v>
      </c>
      <c r="O24" s="48">
        <f t="shared" si="20"/>
        <v>0</v>
      </c>
      <c r="P24" s="50">
        <f t="shared" si="21"/>
        <v>0</v>
      </c>
      <c r="Q24" s="49"/>
      <c r="R24" s="43" t="str">
        <f t="shared" si="11"/>
        <v>0</v>
      </c>
      <c r="S24" s="82"/>
      <c r="T24" s="24">
        <f t="shared" si="22"/>
        <v>0</v>
      </c>
      <c r="U24" s="36"/>
      <c r="V24" s="17">
        <f t="shared" si="23"/>
        <v>999</v>
      </c>
      <c r="W24" s="39"/>
      <c r="AE24">
        <v>3</v>
      </c>
      <c r="AF24">
        <v>26</v>
      </c>
      <c r="AG24">
        <v>29</v>
      </c>
    </row>
    <row r="25" spans="1:33" ht="12.75">
      <c r="A25" s="63">
        <v>19</v>
      </c>
      <c r="B25" s="67">
        <v>19</v>
      </c>
      <c r="C25" s="71">
        <f t="shared" si="14"/>
        <v>0</v>
      </c>
      <c r="D25" s="27">
        <f t="shared" si="15"/>
        <v>0</v>
      </c>
      <c r="E25" s="49"/>
      <c r="F25" s="72">
        <f t="shared" si="2"/>
        <v>999</v>
      </c>
      <c r="G25" s="48">
        <f t="shared" si="16"/>
        <v>0</v>
      </c>
      <c r="H25" s="27">
        <f t="shared" si="17"/>
        <v>0</v>
      </c>
      <c r="I25" s="49"/>
      <c r="J25" s="43">
        <f t="shared" si="5"/>
        <v>999</v>
      </c>
      <c r="K25" s="48">
        <f t="shared" si="18"/>
        <v>0</v>
      </c>
      <c r="L25" s="50">
        <f t="shared" si="19"/>
        <v>0</v>
      </c>
      <c r="M25" s="49"/>
      <c r="N25" s="43" t="str">
        <f t="shared" si="8"/>
        <v>0</v>
      </c>
      <c r="O25" s="48">
        <f t="shared" si="20"/>
        <v>0</v>
      </c>
      <c r="P25" s="50">
        <f t="shared" si="21"/>
        <v>0</v>
      </c>
      <c r="Q25" s="49"/>
      <c r="R25" s="43" t="str">
        <f t="shared" si="11"/>
        <v>0</v>
      </c>
      <c r="S25" s="82"/>
      <c r="T25" s="24">
        <f t="shared" si="22"/>
        <v>0</v>
      </c>
      <c r="U25" s="36"/>
      <c r="V25" s="17">
        <f t="shared" si="23"/>
        <v>999</v>
      </c>
      <c r="W25" s="39"/>
      <c r="AE25">
        <v>3</v>
      </c>
      <c r="AF25">
        <v>20</v>
      </c>
      <c r="AG25">
        <v>1999</v>
      </c>
    </row>
    <row r="26" spans="1:33" ht="13.5" thickBot="1">
      <c r="A26" s="64">
        <v>20</v>
      </c>
      <c r="B26" s="68">
        <v>20</v>
      </c>
      <c r="C26" s="75">
        <f t="shared" si="14"/>
        <v>0</v>
      </c>
      <c r="D26" s="28">
        <f t="shared" si="15"/>
        <v>0</v>
      </c>
      <c r="E26" s="52"/>
      <c r="F26" s="76">
        <f t="shared" si="2"/>
        <v>999</v>
      </c>
      <c r="G26" s="51">
        <f t="shared" si="16"/>
        <v>0</v>
      </c>
      <c r="H26" s="28">
        <f t="shared" si="17"/>
        <v>0</v>
      </c>
      <c r="I26" s="52"/>
      <c r="J26" s="55">
        <f t="shared" si="5"/>
        <v>999</v>
      </c>
      <c r="K26" s="51">
        <f t="shared" si="18"/>
        <v>0</v>
      </c>
      <c r="L26" s="54">
        <f t="shared" si="19"/>
        <v>0</v>
      </c>
      <c r="M26" s="52"/>
      <c r="N26" s="55" t="str">
        <f t="shared" si="8"/>
        <v>0</v>
      </c>
      <c r="O26" s="51">
        <f t="shared" si="20"/>
        <v>0</v>
      </c>
      <c r="P26" s="54">
        <f t="shared" si="21"/>
        <v>0</v>
      </c>
      <c r="Q26" s="52"/>
      <c r="R26" s="55" t="str">
        <f t="shared" si="11"/>
        <v>0</v>
      </c>
      <c r="S26" s="83"/>
      <c r="T26" s="34">
        <f t="shared" si="22"/>
        <v>0</v>
      </c>
      <c r="U26" s="85"/>
      <c r="V26" s="41">
        <f t="shared" si="23"/>
        <v>999</v>
      </c>
      <c r="W26" s="40"/>
      <c r="AE26">
        <v>2</v>
      </c>
      <c r="AF26">
        <v>37</v>
      </c>
      <c r="AG26">
        <v>1999</v>
      </c>
    </row>
    <row r="29" ht="13.5" thickBot="1"/>
    <row r="30" ht="13.5" thickBot="1">
      <c r="U30" s="33"/>
    </row>
  </sheetData>
  <sheetProtection/>
  <mergeCells count="7">
    <mergeCell ref="A5:A6"/>
    <mergeCell ref="B1:V1"/>
    <mergeCell ref="G5:J5"/>
    <mergeCell ref="K5:N5"/>
    <mergeCell ref="O5:R5"/>
    <mergeCell ref="B5:B6"/>
    <mergeCell ref="C5:F5"/>
  </mergeCells>
  <printOptions/>
  <pageMargins left="0.787401575" right="0.787401575" top="1.55" bottom="0.984251969" header="0.4921259845" footer="0.4921259845"/>
  <pageSetup fitToHeight="1" fitToWidth="1" orientation="portrait" paperSize="9" scale="47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H77"/>
  <sheetViews>
    <sheetView showGridLines="0" tabSelected="1" zoomScale="95" zoomScaleNormal="95" zoomScalePageLayoutView="0" workbookViewId="0" topLeftCell="A1">
      <selection activeCell="L27" sqref="L27"/>
    </sheetView>
  </sheetViews>
  <sheetFormatPr defaultColWidth="9.00390625" defaultRowHeight="12.75"/>
  <cols>
    <col min="1" max="1" width="6.375" style="0" customWidth="1"/>
    <col min="2" max="2" width="18.375" style="31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37" customWidth="1"/>
    <col min="27" max="27" width="12.75390625" style="0" bestFit="1" customWidth="1"/>
    <col min="28" max="28" width="10.00390625" style="0" bestFit="1" customWidth="1"/>
  </cols>
  <sheetData>
    <row r="1" spans="2:22" ht="45">
      <c r="B1" s="137" t="s">
        <v>54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3" ht="18">
      <c r="B3" s="1"/>
    </row>
    <row r="4" spans="2:15" ht="21" thickBot="1">
      <c r="B4" s="4" t="s">
        <v>28</v>
      </c>
      <c r="C4" s="56"/>
      <c r="G4" s="56"/>
      <c r="K4" s="56"/>
      <c r="O4" s="56"/>
    </row>
    <row r="5" spans="1:23" ht="13.5" thickBot="1">
      <c r="A5" s="135" t="s">
        <v>59</v>
      </c>
      <c r="B5" s="135" t="s">
        <v>60</v>
      </c>
      <c r="C5" s="138" t="s">
        <v>55</v>
      </c>
      <c r="D5" s="139"/>
      <c r="E5" s="139"/>
      <c r="F5" s="140"/>
      <c r="G5" s="138" t="s">
        <v>56</v>
      </c>
      <c r="H5" s="139"/>
      <c r="I5" s="139"/>
      <c r="J5" s="140"/>
      <c r="K5" s="138" t="s">
        <v>57</v>
      </c>
      <c r="L5" s="139"/>
      <c r="M5" s="139"/>
      <c r="N5" s="140"/>
      <c r="O5" s="138" t="s">
        <v>58</v>
      </c>
      <c r="P5" s="139"/>
      <c r="Q5" s="139"/>
      <c r="R5" s="140"/>
      <c r="S5" s="90" t="s">
        <v>26</v>
      </c>
      <c r="T5" s="13" t="s">
        <v>1</v>
      </c>
      <c r="U5" s="13" t="s">
        <v>52</v>
      </c>
      <c r="V5" s="13" t="s">
        <v>2</v>
      </c>
      <c r="W5" s="87" t="s">
        <v>3</v>
      </c>
    </row>
    <row r="6" spans="1:24" ht="13.5" thickBot="1">
      <c r="A6" s="136"/>
      <c r="B6" s="136"/>
      <c r="C6" s="6" t="s">
        <v>4</v>
      </c>
      <c r="D6" s="7" t="s">
        <v>5</v>
      </c>
      <c r="E6" s="7" t="s">
        <v>21</v>
      </c>
      <c r="F6" s="10" t="s">
        <v>2</v>
      </c>
      <c r="G6" s="6" t="s">
        <v>4</v>
      </c>
      <c r="H6" s="9" t="s">
        <v>5</v>
      </c>
      <c r="I6" s="6" t="s">
        <v>22</v>
      </c>
      <c r="J6" s="10" t="s">
        <v>2</v>
      </c>
      <c r="K6" s="6" t="s">
        <v>4</v>
      </c>
      <c r="L6" s="11" t="s">
        <v>5</v>
      </c>
      <c r="M6" s="12" t="s">
        <v>22</v>
      </c>
      <c r="N6" s="8" t="s">
        <v>2</v>
      </c>
      <c r="O6" s="14" t="s">
        <v>4</v>
      </c>
      <c r="P6" s="15" t="s">
        <v>5</v>
      </c>
      <c r="Q6" s="12" t="s">
        <v>22</v>
      </c>
      <c r="R6" s="13" t="s">
        <v>2</v>
      </c>
      <c r="S6" s="88" t="s">
        <v>27</v>
      </c>
      <c r="T6" s="88" t="s">
        <v>6</v>
      </c>
      <c r="U6" s="88" t="s">
        <v>53</v>
      </c>
      <c r="V6" s="88" t="s">
        <v>6</v>
      </c>
      <c r="W6" s="89" t="s">
        <v>6</v>
      </c>
      <c r="X6" s="16"/>
    </row>
    <row r="7" spans="1:33" ht="12.75">
      <c r="A7" s="63">
        <v>1</v>
      </c>
      <c r="B7" s="29" t="s">
        <v>45</v>
      </c>
      <c r="C7" s="69">
        <f>IF(ISNUMBER(E7),ROWS(E$7:E$26)-RANK(F7,F$7:F$26)+1,0)</f>
        <v>1</v>
      </c>
      <c r="D7" s="26">
        <f aca="true" t="shared" si="0" ref="D7:D26">IF(C7=1,9,IF(C7=2,7,IF(C7=3,6,IF(C7=4,5,IF(C7=5,4,IF(C7=6,3,IF(C7=7,2,IF(C7=8,1,0))))))))</f>
        <v>9</v>
      </c>
      <c r="E7" s="45">
        <v>163.76</v>
      </c>
      <c r="F7" s="70">
        <f aca="true" t="shared" si="1" ref="F7:F26">IF(SUM(E$7:E$26)&gt;0,IF(ISNUMBER(E7),E7/(MIN(E$7:E$26)/100)-100,999),"0")</f>
        <v>0</v>
      </c>
      <c r="G7" s="44">
        <f aca="true" t="shared" si="2" ref="G7:G14">IF(ISNUMBER(I7),ROWS(I$7:I$26)-RANK(J7,J$7:J$26)+1,0)</f>
        <v>1</v>
      </c>
      <c r="H7" s="26">
        <f aca="true" t="shared" si="3" ref="H7:H26">IF(G7=1,9,IF(G7=2,7,IF(G7=3,6,IF(G7=4,5,IF(G7=5,4,IF(G7=6,3,IF(G7=7,2,IF(G7=8,1,0))))))))</f>
        <v>9</v>
      </c>
      <c r="I7" s="45">
        <v>170.08</v>
      </c>
      <c r="J7" s="53">
        <f aca="true" t="shared" si="4" ref="J7:J26">IF(SUM(I$7:I$26)&gt;0,IF(ISNUMBER(I7),I7/(MIN(I$7:I$26)/100)-100,999),"0")</f>
        <v>0</v>
      </c>
      <c r="K7" s="44">
        <f aca="true" t="shared" si="5" ref="K7:K26">IF(ISNUMBER(M7),ROWS(M$7:M$26)-RANK(N7,N$7:N$26)+1,0)</f>
        <v>0</v>
      </c>
      <c r="L7" s="46">
        <f aca="true" t="shared" si="6" ref="L7:L26">IF(K7=1,9,IF(K7=2,7,IF(K7=3,6,IF(K7=4,5,IF(K7=5,4,IF(K7=6,3,IF(K7=7,2,IF(K7=8,1,0))))))))</f>
        <v>0</v>
      </c>
      <c r="M7" s="45"/>
      <c r="N7" s="53" t="str">
        <f aca="true" t="shared" si="7" ref="N7:N26">IF(SUM(M$7:M$26)&gt;0,IF(ISNUMBER(M7),M7/(MIN(M$7:M$26)/100)-100,999),"0")</f>
        <v>0</v>
      </c>
      <c r="O7" s="44">
        <f aca="true" t="shared" si="8" ref="O7:O26">IF(ISNUMBER(Q7),ROWS(Q$7:Q$26)-RANK(R7,R$7:R$26)+1,0)</f>
        <v>0</v>
      </c>
      <c r="P7" s="46">
        <f aca="true" t="shared" si="9" ref="P7:P26">IF(O7=1,9,IF(O7=2,7,IF(O7=3,6,IF(O7=4,5,IF(O7=5,4,IF(O7=6,3,IF(O7=7,2,IF(O7=8,1,0))))))))</f>
        <v>0</v>
      </c>
      <c r="Q7" s="45"/>
      <c r="R7" s="53" t="str">
        <f aca="true" t="shared" si="10" ref="R7:R26">IF(SUM(Q$7:Q$26)&gt;0,IF(ISNUMBER(Q7),Q7/(MIN(Q$7:Q$26)/100)-100,999),"0")</f>
        <v>0</v>
      </c>
      <c r="S7" s="133"/>
      <c r="T7" s="22">
        <f aca="true" t="shared" si="11" ref="T7:T19">(D7+H7+L7+P7)-MIN(D7,H7,L7,P7)+S7</f>
        <v>18</v>
      </c>
      <c r="U7" s="35"/>
      <c r="V7" s="23">
        <f aca="true" t="shared" si="12" ref="V7:V19">(F7+J7+N7+R7)-MAX(F7,J7,N7,R7)</f>
        <v>0</v>
      </c>
      <c r="W7" s="38">
        <v>1</v>
      </c>
      <c r="AE7">
        <v>25</v>
      </c>
      <c r="AF7">
        <v>10</v>
      </c>
      <c r="AG7">
        <v>1</v>
      </c>
    </row>
    <row r="8" spans="1:33" ht="12.75">
      <c r="A8" s="63">
        <v>2</v>
      </c>
      <c r="B8" s="65" t="s">
        <v>13</v>
      </c>
      <c r="C8" s="71">
        <f>IF(ISNUMBER(E8),ROWS(E$7:E$26)-RANK(F8,F$7:F$26)+1,0)</f>
        <v>3</v>
      </c>
      <c r="D8" s="27">
        <f t="shared" si="0"/>
        <v>6</v>
      </c>
      <c r="E8" s="49">
        <v>165.38</v>
      </c>
      <c r="F8" s="72">
        <f t="shared" si="1"/>
        <v>0.9892525647288721</v>
      </c>
      <c r="G8" s="48">
        <f t="shared" si="2"/>
        <v>2</v>
      </c>
      <c r="H8" s="27">
        <f t="shared" si="3"/>
        <v>7</v>
      </c>
      <c r="I8" s="49">
        <v>170.83</v>
      </c>
      <c r="J8" s="43">
        <f t="shared" si="4"/>
        <v>0.44096895578552164</v>
      </c>
      <c r="K8" s="48">
        <f t="shared" si="5"/>
        <v>0</v>
      </c>
      <c r="L8" s="50">
        <f t="shared" si="6"/>
        <v>0</v>
      </c>
      <c r="M8" s="49"/>
      <c r="N8" s="43" t="str">
        <f t="shared" si="7"/>
        <v>0</v>
      </c>
      <c r="O8" s="48">
        <f t="shared" si="8"/>
        <v>0</v>
      </c>
      <c r="P8" s="50">
        <f t="shared" si="9"/>
        <v>0</v>
      </c>
      <c r="Q8" s="49"/>
      <c r="R8" s="43" t="str">
        <f t="shared" si="10"/>
        <v>0</v>
      </c>
      <c r="S8" s="132"/>
      <c r="T8" s="24">
        <f t="shared" si="11"/>
        <v>13</v>
      </c>
      <c r="U8" s="36">
        <v>1</v>
      </c>
      <c r="V8" s="17">
        <f t="shared" si="12"/>
        <v>0.44096895578552164</v>
      </c>
      <c r="W8" s="39">
        <v>2</v>
      </c>
      <c r="AE8">
        <v>19</v>
      </c>
      <c r="AF8">
        <v>7</v>
      </c>
      <c r="AG8">
        <v>8</v>
      </c>
    </row>
    <row r="9" spans="1:33" ht="12.75">
      <c r="A9" s="77">
        <v>3</v>
      </c>
      <c r="B9" s="47" t="s">
        <v>71</v>
      </c>
      <c r="C9" s="71">
        <f>IF(ISNUMBER(E9),ROWS(E$7:E$26)-RANK(F9,F$7:F$26)+1,0)</f>
        <v>2</v>
      </c>
      <c r="D9" s="27">
        <f t="shared" si="0"/>
        <v>7</v>
      </c>
      <c r="E9" s="49">
        <v>164.73</v>
      </c>
      <c r="F9" s="72">
        <f t="shared" si="1"/>
        <v>0.5923302393746894</v>
      </c>
      <c r="G9" s="48">
        <f t="shared" si="2"/>
        <v>3</v>
      </c>
      <c r="H9" s="27">
        <f t="shared" si="3"/>
        <v>6</v>
      </c>
      <c r="I9" s="49">
        <v>171.63</v>
      </c>
      <c r="J9" s="43">
        <f t="shared" si="4"/>
        <v>0.9113358419567135</v>
      </c>
      <c r="K9" s="48">
        <f t="shared" si="5"/>
        <v>0</v>
      </c>
      <c r="L9" s="50">
        <f t="shared" si="6"/>
        <v>0</v>
      </c>
      <c r="M9" s="49"/>
      <c r="N9" s="43" t="str">
        <f t="shared" si="7"/>
        <v>0</v>
      </c>
      <c r="O9" s="48">
        <f t="shared" si="8"/>
        <v>0</v>
      </c>
      <c r="P9" s="50">
        <f t="shared" si="9"/>
        <v>0</v>
      </c>
      <c r="Q9" s="49"/>
      <c r="R9" s="43" t="str">
        <f t="shared" si="10"/>
        <v>0</v>
      </c>
      <c r="S9" s="79"/>
      <c r="T9" s="24">
        <f t="shared" si="11"/>
        <v>13</v>
      </c>
      <c r="U9" s="36">
        <v>1</v>
      </c>
      <c r="V9" s="17">
        <f t="shared" si="12"/>
        <v>0.5923302393746894</v>
      </c>
      <c r="W9" s="39">
        <v>3</v>
      </c>
      <c r="AE9">
        <v>17</v>
      </c>
      <c r="AF9">
        <v>9</v>
      </c>
      <c r="AG9">
        <v>5</v>
      </c>
    </row>
    <row r="10" spans="1:33" s="18" customFormat="1" ht="12.75">
      <c r="A10" s="63">
        <v>4</v>
      </c>
      <c r="B10" s="30" t="s">
        <v>47</v>
      </c>
      <c r="C10" s="71">
        <f>IF(ISNUMBER(E10),ROWS(E$7:E$26)-RANK(F10,F$7:F$26)+1,0)</f>
        <v>4</v>
      </c>
      <c r="D10" s="27">
        <f t="shared" si="0"/>
        <v>5</v>
      </c>
      <c r="E10" s="49">
        <v>165.82</v>
      </c>
      <c r="F10" s="72">
        <f t="shared" si="1"/>
        <v>1.257938446507083</v>
      </c>
      <c r="G10" s="48">
        <f t="shared" si="2"/>
        <v>4</v>
      </c>
      <c r="H10" s="27">
        <f t="shared" si="3"/>
        <v>5</v>
      </c>
      <c r="I10" s="49">
        <v>173.57</v>
      </c>
      <c r="J10" s="43">
        <f t="shared" si="4"/>
        <v>2.051975540921916</v>
      </c>
      <c r="K10" s="48">
        <f t="shared" si="5"/>
        <v>0</v>
      </c>
      <c r="L10" s="50">
        <f t="shared" si="6"/>
        <v>0</v>
      </c>
      <c r="M10" s="49"/>
      <c r="N10" s="43" t="str">
        <f t="shared" si="7"/>
        <v>0</v>
      </c>
      <c r="O10" s="48">
        <f t="shared" si="8"/>
        <v>0</v>
      </c>
      <c r="P10" s="50">
        <f t="shared" si="9"/>
        <v>0</v>
      </c>
      <c r="Q10" s="49"/>
      <c r="R10" s="43" t="str">
        <f t="shared" si="10"/>
        <v>0</v>
      </c>
      <c r="S10" s="79"/>
      <c r="T10" s="24">
        <f t="shared" si="11"/>
        <v>10</v>
      </c>
      <c r="U10" s="36"/>
      <c r="V10" s="17">
        <f t="shared" si="12"/>
        <v>1.257938446507083</v>
      </c>
      <c r="W10" s="39">
        <v>4</v>
      </c>
      <c r="Z10"/>
      <c r="AB10"/>
      <c r="AD10"/>
      <c r="AE10" s="18">
        <v>14</v>
      </c>
      <c r="AF10" s="18">
        <v>13</v>
      </c>
      <c r="AG10" s="18">
        <v>11</v>
      </c>
    </row>
    <row r="11" spans="1:33" s="20" customFormat="1" ht="12.75">
      <c r="A11" s="63">
        <v>5</v>
      </c>
      <c r="B11" s="30" t="s">
        <v>46</v>
      </c>
      <c r="C11" s="71">
        <f>IF(ISNUMBER(E11),ROWS(E$7:E$26)-RANK(F11,F$7:F$26)+1,0)</f>
        <v>5</v>
      </c>
      <c r="D11" s="27">
        <f t="shared" si="0"/>
        <v>4</v>
      </c>
      <c r="E11" s="49">
        <v>166.77</v>
      </c>
      <c r="F11" s="72">
        <f t="shared" si="1"/>
        <v>1.838055691255505</v>
      </c>
      <c r="G11" s="48">
        <f t="shared" si="2"/>
        <v>8</v>
      </c>
      <c r="H11" s="27">
        <f t="shared" si="3"/>
        <v>1</v>
      </c>
      <c r="I11" s="49">
        <v>179.02</v>
      </c>
      <c r="J11" s="43">
        <f t="shared" si="4"/>
        <v>5.256349952963305</v>
      </c>
      <c r="K11" s="48">
        <f t="shared" si="5"/>
        <v>0</v>
      </c>
      <c r="L11" s="50">
        <f t="shared" si="6"/>
        <v>0</v>
      </c>
      <c r="M11" s="49"/>
      <c r="N11" s="43" t="str">
        <f t="shared" si="7"/>
        <v>0</v>
      </c>
      <c r="O11" s="48">
        <f t="shared" si="8"/>
        <v>0</v>
      </c>
      <c r="P11" s="50">
        <f t="shared" si="9"/>
        <v>0</v>
      </c>
      <c r="Q11" s="49"/>
      <c r="R11" s="43" t="str">
        <f t="shared" si="10"/>
        <v>0</v>
      </c>
      <c r="S11" s="80"/>
      <c r="T11" s="24">
        <f t="shared" si="11"/>
        <v>5</v>
      </c>
      <c r="U11" s="36"/>
      <c r="V11" s="17">
        <f t="shared" si="12"/>
        <v>1.838055691255505</v>
      </c>
      <c r="W11" s="39">
        <v>5</v>
      </c>
      <c r="X11" s="19"/>
      <c r="Z11"/>
      <c r="AB11"/>
      <c r="AD11"/>
      <c r="AE11" s="20">
        <v>14</v>
      </c>
      <c r="AF11" s="20">
        <v>3</v>
      </c>
      <c r="AG11" s="20">
        <v>1999</v>
      </c>
    </row>
    <row r="12" spans="1:34" s="20" customFormat="1" ht="12.75">
      <c r="A12" s="63">
        <v>6</v>
      </c>
      <c r="B12" s="30" t="s">
        <v>18</v>
      </c>
      <c r="C12" s="71">
        <v>10</v>
      </c>
      <c r="D12" s="27">
        <f t="shared" si="0"/>
        <v>0</v>
      </c>
      <c r="E12" s="49">
        <v>213.46</v>
      </c>
      <c r="F12" s="72">
        <f t="shared" si="1"/>
        <v>30.349291646311684</v>
      </c>
      <c r="G12" s="48">
        <f t="shared" si="2"/>
        <v>5</v>
      </c>
      <c r="H12" s="27">
        <f t="shared" si="3"/>
        <v>4</v>
      </c>
      <c r="I12" s="49">
        <v>174.49</v>
      </c>
      <c r="J12" s="43">
        <f t="shared" si="4"/>
        <v>2.5928974600188184</v>
      </c>
      <c r="K12" s="48">
        <f t="shared" si="5"/>
        <v>0</v>
      </c>
      <c r="L12" s="50">
        <f t="shared" si="6"/>
        <v>0</v>
      </c>
      <c r="M12" s="49"/>
      <c r="N12" s="43" t="str">
        <f t="shared" si="7"/>
        <v>0</v>
      </c>
      <c r="O12" s="48">
        <f t="shared" si="8"/>
        <v>0</v>
      </c>
      <c r="P12" s="50">
        <f t="shared" si="9"/>
        <v>0</v>
      </c>
      <c r="Q12" s="49"/>
      <c r="R12" s="43" t="str">
        <f t="shared" si="10"/>
        <v>0</v>
      </c>
      <c r="S12" s="80"/>
      <c r="T12" s="24">
        <f t="shared" si="11"/>
        <v>4</v>
      </c>
      <c r="U12" s="36"/>
      <c r="V12" s="17">
        <f t="shared" si="12"/>
        <v>2.5928974600188184</v>
      </c>
      <c r="W12" s="39">
        <v>6</v>
      </c>
      <c r="X12" s="19"/>
      <c r="Z12"/>
      <c r="AB12"/>
      <c r="AD12"/>
      <c r="AE12" s="42">
        <v>11</v>
      </c>
      <c r="AF12" s="32">
        <v>11</v>
      </c>
      <c r="AG12" s="32">
        <v>6</v>
      </c>
      <c r="AH12" s="32"/>
    </row>
    <row r="13" spans="1:33" s="18" customFormat="1" ht="12.75">
      <c r="A13" s="63">
        <v>7</v>
      </c>
      <c r="B13" s="66" t="s">
        <v>49</v>
      </c>
      <c r="C13" s="73">
        <f>IF(ISNUMBER(E13),ROWS(E$7:E$26)-RANK(F13,F$7:F$26)+1,0)</f>
        <v>6</v>
      </c>
      <c r="D13" s="27">
        <f t="shared" si="0"/>
        <v>3</v>
      </c>
      <c r="E13" s="58">
        <v>168.61</v>
      </c>
      <c r="F13" s="74">
        <f t="shared" si="1"/>
        <v>2.9616511968734898</v>
      </c>
      <c r="G13" s="57">
        <f t="shared" si="2"/>
        <v>13</v>
      </c>
      <c r="H13" s="27">
        <f t="shared" si="3"/>
        <v>0</v>
      </c>
      <c r="I13" s="58">
        <v>1086.4</v>
      </c>
      <c r="J13" s="59">
        <f t="shared" si="4"/>
        <v>538.758231420508</v>
      </c>
      <c r="K13" s="57">
        <f t="shared" si="5"/>
        <v>0</v>
      </c>
      <c r="L13" s="50">
        <f t="shared" si="6"/>
        <v>0</v>
      </c>
      <c r="M13" s="58"/>
      <c r="N13" s="59" t="str">
        <f t="shared" si="7"/>
        <v>0</v>
      </c>
      <c r="O13" s="57">
        <f t="shared" si="8"/>
        <v>0</v>
      </c>
      <c r="P13" s="50">
        <f t="shared" si="9"/>
        <v>0</v>
      </c>
      <c r="Q13" s="58"/>
      <c r="R13" s="59" t="str">
        <f t="shared" si="10"/>
        <v>0</v>
      </c>
      <c r="S13" s="81"/>
      <c r="T13" s="24">
        <f t="shared" si="11"/>
        <v>3</v>
      </c>
      <c r="U13" s="84">
        <v>1</v>
      </c>
      <c r="V13" s="86">
        <f t="shared" si="12"/>
        <v>2.961651196873504</v>
      </c>
      <c r="W13" s="60">
        <v>7</v>
      </c>
      <c r="X13" s="19"/>
      <c r="Z13"/>
      <c r="AB13"/>
      <c r="AD13"/>
      <c r="AE13" s="18">
        <v>11</v>
      </c>
      <c r="AF13" s="18">
        <v>5</v>
      </c>
      <c r="AG13" s="18">
        <v>1999</v>
      </c>
    </row>
    <row r="14" spans="1:33" s="21" customFormat="1" ht="12.75">
      <c r="A14" s="63">
        <v>8</v>
      </c>
      <c r="B14" s="30" t="s">
        <v>48</v>
      </c>
      <c r="C14" s="71">
        <v>11</v>
      </c>
      <c r="D14" s="27">
        <f t="shared" si="0"/>
        <v>0</v>
      </c>
      <c r="E14" s="49">
        <v>171.34</v>
      </c>
      <c r="F14" s="72">
        <f t="shared" si="1"/>
        <v>4.628724963361023</v>
      </c>
      <c r="G14" s="48">
        <f t="shared" si="2"/>
        <v>6</v>
      </c>
      <c r="H14" s="27">
        <f t="shared" si="3"/>
        <v>3</v>
      </c>
      <c r="I14" s="49">
        <v>177.32</v>
      </c>
      <c r="J14" s="43">
        <f t="shared" si="4"/>
        <v>4.256820319849467</v>
      </c>
      <c r="K14" s="48">
        <f t="shared" si="5"/>
        <v>0</v>
      </c>
      <c r="L14" s="50">
        <f t="shared" si="6"/>
        <v>0</v>
      </c>
      <c r="M14" s="49"/>
      <c r="N14" s="43" t="str">
        <f t="shared" si="7"/>
        <v>0</v>
      </c>
      <c r="O14" s="48">
        <f t="shared" si="8"/>
        <v>0</v>
      </c>
      <c r="P14" s="50">
        <f t="shared" si="9"/>
        <v>0</v>
      </c>
      <c r="Q14" s="49"/>
      <c r="R14" s="43" t="str">
        <f t="shared" si="10"/>
        <v>0</v>
      </c>
      <c r="S14" s="79"/>
      <c r="T14" s="24">
        <f t="shared" si="11"/>
        <v>3</v>
      </c>
      <c r="U14" s="36">
        <v>1</v>
      </c>
      <c r="V14" s="17">
        <f t="shared" si="12"/>
        <v>4.256820319849467</v>
      </c>
      <c r="W14" s="39">
        <v>8</v>
      </c>
      <c r="Z14"/>
      <c r="AB14"/>
      <c r="AD14"/>
      <c r="AE14" s="21">
        <v>11</v>
      </c>
      <c r="AF14" s="21">
        <v>2</v>
      </c>
      <c r="AG14" s="21">
        <v>12</v>
      </c>
    </row>
    <row r="15" spans="1:33" s="62" customFormat="1" ht="12.75">
      <c r="A15" s="63">
        <v>9</v>
      </c>
      <c r="B15" s="67" t="s">
        <v>50</v>
      </c>
      <c r="C15" s="71">
        <f>IF(ISNUMBER(E15),ROWS(E$7:E$26)-RANK(F15,F$7:F$26)+1,0)</f>
        <v>7</v>
      </c>
      <c r="D15" s="27">
        <f t="shared" si="0"/>
        <v>2</v>
      </c>
      <c r="E15" s="49">
        <v>169.38</v>
      </c>
      <c r="F15" s="72">
        <f t="shared" si="1"/>
        <v>3.4318514899853483</v>
      </c>
      <c r="G15" s="48">
        <v>39</v>
      </c>
      <c r="H15" s="27">
        <f t="shared" si="3"/>
        <v>0</v>
      </c>
      <c r="I15" s="49">
        <v>334.65</v>
      </c>
      <c r="J15" s="43">
        <f t="shared" si="4"/>
        <v>96.76034807149574</v>
      </c>
      <c r="K15" s="48">
        <f t="shared" si="5"/>
        <v>0</v>
      </c>
      <c r="L15" s="50">
        <f t="shared" si="6"/>
        <v>0</v>
      </c>
      <c r="M15" s="49"/>
      <c r="N15" s="43" t="str">
        <f t="shared" si="7"/>
        <v>0</v>
      </c>
      <c r="O15" s="48">
        <f t="shared" si="8"/>
        <v>0</v>
      </c>
      <c r="P15" s="50">
        <f t="shared" si="9"/>
        <v>0</v>
      </c>
      <c r="Q15" s="49"/>
      <c r="R15" s="43" t="str">
        <f t="shared" si="10"/>
        <v>0</v>
      </c>
      <c r="S15" s="82"/>
      <c r="T15" s="24">
        <f t="shared" si="11"/>
        <v>2</v>
      </c>
      <c r="U15" s="36">
        <v>1</v>
      </c>
      <c r="V15" s="17">
        <f t="shared" si="12"/>
        <v>3.4318514899853483</v>
      </c>
      <c r="W15" s="39">
        <v>9</v>
      </c>
      <c r="Z15" s="61"/>
      <c r="AB15" s="61"/>
      <c r="AD15" s="61"/>
      <c r="AE15" s="62">
        <v>6</v>
      </c>
      <c r="AF15" s="62">
        <v>12</v>
      </c>
      <c r="AG15" s="62">
        <v>10</v>
      </c>
    </row>
    <row r="16" spans="1:33" s="20" customFormat="1" ht="12.75" customHeight="1">
      <c r="A16" s="63">
        <v>10</v>
      </c>
      <c r="B16" s="30" t="s">
        <v>70</v>
      </c>
      <c r="C16" s="71">
        <v>18</v>
      </c>
      <c r="D16" s="27">
        <f t="shared" si="0"/>
        <v>0</v>
      </c>
      <c r="E16" s="49">
        <v>180.29</v>
      </c>
      <c r="F16" s="72">
        <f t="shared" si="1"/>
        <v>10.094040058622369</v>
      </c>
      <c r="G16" s="48">
        <f>IF(ISNUMBER(I16),ROWS(I$7:I$26)-RANK(J16,J$7:J$26)+1,0)</f>
        <v>7</v>
      </c>
      <c r="H16" s="27">
        <f t="shared" si="3"/>
        <v>2</v>
      </c>
      <c r="I16" s="49">
        <v>178.58</v>
      </c>
      <c r="J16" s="43">
        <f t="shared" si="4"/>
        <v>4.997648165569146</v>
      </c>
      <c r="K16" s="48">
        <f t="shared" si="5"/>
        <v>0</v>
      </c>
      <c r="L16" s="50">
        <f t="shared" si="6"/>
        <v>0</v>
      </c>
      <c r="M16" s="49"/>
      <c r="N16" s="43" t="str">
        <f t="shared" si="7"/>
        <v>0</v>
      </c>
      <c r="O16" s="48">
        <f t="shared" si="8"/>
        <v>0</v>
      </c>
      <c r="P16" s="50">
        <f t="shared" si="9"/>
        <v>0</v>
      </c>
      <c r="Q16" s="49"/>
      <c r="R16" s="43" t="str">
        <f t="shared" si="10"/>
        <v>0</v>
      </c>
      <c r="S16" s="82"/>
      <c r="T16" s="24">
        <f t="shared" si="11"/>
        <v>2</v>
      </c>
      <c r="U16" s="36">
        <v>1</v>
      </c>
      <c r="V16" s="17">
        <f t="shared" si="12"/>
        <v>4.997648165569146</v>
      </c>
      <c r="W16" s="39">
        <v>10</v>
      </c>
      <c r="Z16"/>
      <c r="AB16"/>
      <c r="AD16"/>
      <c r="AE16" s="20">
        <v>6</v>
      </c>
      <c r="AF16" s="20">
        <v>6</v>
      </c>
      <c r="AG16" s="20">
        <v>1999</v>
      </c>
    </row>
    <row r="17" spans="1:33" ht="12.75" customHeight="1">
      <c r="A17" s="63">
        <v>11</v>
      </c>
      <c r="B17" s="30" t="s">
        <v>68</v>
      </c>
      <c r="C17" s="71">
        <v>8</v>
      </c>
      <c r="D17" s="27">
        <f t="shared" si="0"/>
        <v>1</v>
      </c>
      <c r="E17" s="49">
        <v>173.15</v>
      </c>
      <c r="F17" s="72">
        <f t="shared" si="1"/>
        <v>5.734000977039571</v>
      </c>
      <c r="G17" s="48">
        <v>38</v>
      </c>
      <c r="H17" s="27">
        <f t="shared" si="3"/>
        <v>0</v>
      </c>
      <c r="I17" s="49">
        <v>311.23</v>
      </c>
      <c r="J17" s="43">
        <f t="shared" si="4"/>
        <v>82.99035747883349</v>
      </c>
      <c r="K17" s="48">
        <f t="shared" si="5"/>
        <v>0</v>
      </c>
      <c r="L17" s="50">
        <f t="shared" si="6"/>
        <v>0</v>
      </c>
      <c r="M17" s="49"/>
      <c r="N17" s="43" t="str">
        <f t="shared" si="7"/>
        <v>0</v>
      </c>
      <c r="O17" s="48">
        <f t="shared" si="8"/>
        <v>0</v>
      </c>
      <c r="P17" s="50">
        <f t="shared" si="9"/>
        <v>0</v>
      </c>
      <c r="Q17" s="49"/>
      <c r="R17" s="43" t="str">
        <f t="shared" si="10"/>
        <v>0</v>
      </c>
      <c r="S17" s="80"/>
      <c r="T17" s="24">
        <f t="shared" si="11"/>
        <v>1</v>
      </c>
      <c r="U17" s="36"/>
      <c r="V17" s="17">
        <f t="shared" si="12"/>
        <v>5.734000977039571</v>
      </c>
      <c r="W17" s="39">
        <v>11</v>
      </c>
      <c r="AE17">
        <v>5</v>
      </c>
      <c r="AF17">
        <v>8</v>
      </c>
      <c r="AG17">
        <v>9</v>
      </c>
    </row>
    <row r="18" spans="1:33" ht="12.75" customHeight="1">
      <c r="A18" s="63">
        <v>12</v>
      </c>
      <c r="B18" s="30" t="s">
        <v>51</v>
      </c>
      <c r="C18" s="71">
        <v>12</v>
      </c>
      <c r="D18" s="27">
        <f t="shared" si="0"/>
        <v>0</v>
      </c>
      <c r="E18" s="49">
        <v>172.36</v>
      </c>
      <c r="F18" s="72">
        <f t="shared" si="1"/>
        <v>5.251587689301431</v>
      </c>
      <c r="G18" s="48">
        <f>IF(ISNUMBER(I18),ROWS(I$7:I$26)-RANK(J18,J$7:J$26)+1,0)</f>
        <v>9</v>
      </c>
      <c r="H18" s="27">
        <f t="shared" si="3"/>
        <v>0</v>
      </c>
      <c r="I18" s="49">
        <v>179.03</v>
      </c>
      <c r="J18" s="43">
        <f t="shared" si="4"/>
        <v>5.262229539040447</v>
      </c>
      <c r="K18" s="48">
        <f t="shared" si="5"/>
        <v>0</v>
      </c>
      <c r="L18" s="50">
        <f t="shared" si="6"/>
        <v>0</v>
      </c>
      <c r="M18" s="49"/>
      <c r="N18" s="43" t="str">
        <f t="shared" si="7"/>
        <v>0</v>
      </c>
      <c r="O18" s="48">
        <f t="shared" si="8"/>
        <v>0</v>
      </c>
      <c r="P18" s="50">
        <f t="shared" si="9"/>
        <v>0</v>
      </c>
      <c r="Q18" s="49"/>
      <c r="R18" s="43" t="str">
        <f t="shared" si="10"/>
        <v>0</v>
      </c>
      <c r="S18" s="82"/>
      <c r="T18" s="24">
        <f t="shared" si="11"/>
        <v>0</v>
      </c>
      <c r="U18" s="36">
        <v>1</v>
      </c>
      <c r="V18" s="17">
        <f t="shared" si="12"/>
        <v>5.251587689301431</v>
      </c>
      <c r="W18" s="39">
        <v>12</v>
      </c>
      <c r="AE18">
        <v>4</v>
      </c>
      <c r="AF18">
        <v>1</v>
      </c>
      <c r="AG18">
        <v>13</v>
      </c>
    </row>
    <row r="19" spans="1:33" ht="12.75" customHeight="1">
      <c r="A19" s="63">
        <v>13</v>
      </c>
      <c r="B19" s="67" t="s">
        <v>69</v>
      </c>
      <c r="C19" s="71">
        <v>9</v>
      </c>
      <c r="D19" s="27">
        <f t="shared" si="0"/>
        <v>0</v>
      </c>
      <c r="E19" s="49">
        <v>174.58</v>
      </c>
      <c r="F19" s="72">
        <f t="shared" si="1"/>
        <v>6.607230092818767</v>
      </c>
      <c r="G19" s="48">
        <v>36</v>
      </c>
      <c r="H19" s="27">
        <f t="shared" si="3"/>
        <v>0</v>
      </c>
      <c r="I19" s="49">
        <v>236.5</v>
      </c>
      <c r="J19" s="43">
        <f t="shared" si="4"/>
        <v>39.05221072436501</v>
      </c>
      <c r="K19" s="48">
        <f t="shared" si="5"/>
        <v>0</v>
      </c>
      <c r="L19" s="50">
        <f t="shared" si="6"/>
        <v>0</v>
      </c>
      <c r="M19" s="49"/>
      <c r="N19" s="43" t="str">
        <f t="shared" si="7"/>
        <v>0</v>
      </c>
      <c r="O19" s="48">
        <f t="shared" si="8"/>
        <v>0</v>
      </c>
      <c r="P19" s="50">
        <f t="shared" si="9"/>
        <v>0</v>
      </c>
      <c r="Q19" s="49"/>
      <c r="R19" s="43" t="str">
        <f t="shared" si="10"/>
        <v>0</v>
      </c>
      <c r="S19" s="82"/>
      <c r="T19" s="24">
        <f t="shared" si="11"/>
        <v>0</v>
      </c>
      <c r="U19" s="36">
        <v>1</v>
      </c>
      <c r="V19" s="17">
        <f t="shared" si="12"/>
        <v>6.607230092818767</v>
      </c>
      <c r="W19" s="39">
        <v>13</v>
      </c>
      <c r="AE19">
        <v>3</v>
      </c>
      <c r="AF19">
        <v>4</v>
      </c>
      <c r="AG19">
        <v>7</v>
      </c>
    </row>
    <row r="20" spans="1:33" ht="12.75" customHeight="1">
      <c r="A20" s="63">
        <v>14</v>
      </c>
      <c r="B20" s="67">
        <v>14</v>
      </c>
      <c r="C20" s="71">
        <f aca="true" t="shared" si="13" ref="C20:C26">IF(ISNUMBER(E20),ROWS(E$7:E$26)-RANK(F20,F$7:F$26)+1,0)</f>
        <v>0</v>
      </c>
      <c r="D20" s="27">
        <f t="shared" si="0"/>
        <v>0</v>
      </c>
      <c r="E20" s="49"/>
      <c r="F20" s="72">
        <f t="shared" si="1"/>
        <v>999</v>
      </c>
      <c r="G20" s="48">
        <f aca="true" t="shared" si="14" ref="G20:G26">IF(ISNUMBER(I20),ROWS(I$7:I$26)-RANK(J20,J$7:J$26)+1,0)</f>
        <v>0</v>
      </c>
      <c r="H20" s="27">
        <f t="shared" si="3"/>
        <v>0</v>
      </c>
      <c r="I20" s="49"/>
      <c r="J20" s="43">
        <f t="shared" si="4"/>
        <v>999</v>
      </c>
      <c r="K20" s="48">
        <f t="shared" si="5"/>
        <v>0</v>
      </c>
      <c r="L20" s="50">
        <f t="shared" si="6"/>
        <v>0</v>
      </c>
      <c r="M20" s="49"/>
      <c r="N20" s="43" t="str">
        <f t="shared" si="7"/>
        <v>0</v>
      </c>
      <c r="O20" s="48">
        <f t="shared" si="8"/>
        <v>0</v>
      </c>
      <c r="P20" s="50">
        <f t="shared" si="9"/>
        <v>0</v>
      </c>
      <c r="Q20" s="49"/>
      <c r="R20" s="43" t="str">
        <f t="shared" si="10"/>
        <v>0</v>
      </c>
      <c r="S20" s="82"/>
      <c r="T20" s="24">
        <f aca="true" t="shared" si="15" ref="T20:T26">(D20+H20+L20+P20)-MIN(D20,H20,L20,P20)+S20</f>
        <v>0</v>
      </c>
      <c r="U20" s="36"/>
      <c r="V20" s="17">
        <f aca="true" t="shared" si="16" ref="V20:V26">(F20+J20+N20+R20)-MAX(F20,J20,N20,R20)</f>
        <v>999</v>
      </c>
      <c r="W20" s="39"/>
      <c r="AE20">
        <v>0</v>
      </c>
      <c r="AF20">
        <v>12</v>
      </c>
      <c r="AG20">
        <v>0</v>
      </c>
    </row>
    <row r="21" spans="1:33" ht="12.75">
      <c r="A21" s="63">
        <v>15</v>
      </c>
      <c r="B21" s="67">
        <v>15</v>
      </c>
      <c r="C21" s="71">
        <f t="shared" si="13"/>
        <v>0</v>
      </c>
      <c r="D21" s="27">
        <f t="shared" si="0"/>
        <v>0</v>
      </c>
      <c r="E21" s="49"/>
      <c r="F21" s="72">
        <f t="shared" si="1"/>
        <v>999</v>
      </c>
      <c r="G21" s="48">
        <f t="shared" si="14"/>
        <v>0</v>
      </c>
      <c r="H21" s="27">
        <f t="shared" si="3"/>
        <v>0</v>
      </c>
      <c r="I21" s="49"/>
      <c r="J21" s="43">
        <f t="shared" si="4"/>
        <v>999</v>
      </c>
      <c r="K21" s="48">
        <f t="shared" si="5"/>
        <v>0</v>
      </c>
      <c r="L21" s="50">
        <f t="shared" si="6"/>
        <v>0</v>
      </c>
      <c r="M21" s="49"/>
      <c r="N21" s="43" t="str">
        <f t="shared" si="7"/>
        <v>0</v>
      </c>
      <c r="O21" s="48">
        <f t="shared" si="8"/>
        <v>0</v>
      </c>
      <c r="P21" s="50">
        <f t="shared" si="9"/>
        <v>0</v>
      </c>
      <c r="Q21" s="49"/>
      <c r="R21" s="43" t="str">
        <f t="shared" si="10"/>
        <v>0</v>
      </c>
      <c r="S21" s="82"/>
      <c r="T21" s="24">
        <f t="shared" si="15"/>
        <v>0</v>
      </c>
      <c r="U21" s="36"/>
      <c r="V21" s="17">
        <f t="shared" si="16"/>
        <v>999</v>
      </c>
      <c r="W21" s="39"/>
      <c r="AE21">
        <v>5</v>
      </c>
      <c r="AF21">
        <v>15</v>
      </c>
      <c r="AG21">
        <v>37</v>
      </c>
    </row>
    <row r="22" spans="1:33" ht="12.75">
      <c r="A22" s="63">
        <v>16</v>
      </c>
      <c r="B22" s="67">
        <v>16</v>
      </c>
      <c r="C22" s="71">
        <f t="shared" si="13"/>
        <v>0</v>
      </c>
      <c r="D22" s="27">
        <f t="shared" si="0"/>
        <v>0</v>
      </c>
      <c r="E22" s="49"/>
      <c r="F22" s="72">
        <f t="shared" si="1"/>
        <v>999</v>
      </c>
      <c r="G22" s="48">
        <f t="shared" si="14"/>
        <v>0</v>
      </c>
      <c r="H22" s="27">
        <f t="shared" si="3"/>
        <v>0</v>
      </c>
      <c r="I22" s="49"/>
      <c r="J22" s="43">
        <f t="shared" si="4"/>
        <v>999</v>
      </c>
      <c r="K22" s="48">
        <f t="shared" si="5"/>
        <v>0</v>
      </c>
      <c r="L22" s="50">
        <f t="shared" si="6"/>
        <v>0</v>
      </c>
      <c r="M22" s="49"/>
      <c r="N22" s="43" t="str">
        <f t="shared" si="7"/>
        <v>0</v>
      </c>
      <c r="O22" s="48">
        <f t="shared" si="8"/>
        <v>0</v>
      </c>
      <c r="P22" s="50">
        <f t="shared" si="9"/>
        <v>0</v>
      </c>
      <c r="Q22" s="49"/>
      <c r="R22" s="43" t="str">
        <f t="shared" si="10"/>
        <v>0</v>
      </c>
      <c r="S22" s="82"/>
      <c r="T22" s="24">
        <f t="shared" si="15"/>
        <v>0</v>
      </c>
      <c r="U22" s="36"/>
      <c r="V22" s="17">
        <f t="shared" si="16"/>
        <v>999</v>
      </c>
      <c r="W22" s="39"/>
      <c r="AE22">
        <v>4</v>
      </c>
      <c r="AF22">
        <v>33</v>
      </c>
      <c r="AG22">
        <v>1999</v>
      </c>
    </row>
    <row r="23" spans="1:33" ht="12.75">
      <c r="A23" s="63">
        <v>17</v>
      </c>
      <c r="B23" s="67">
        <v>17</v>
      </c>
      <c r="C23" s="71">
        <f t="shared" si="13"/>
        <v>0</v>
      </c>
      <c r="D23" s="27">
        <f t="shared" si="0"/>
        <v>0</v>
      </c>
      <c r="E23" s="49"/>
      <c r="F23" s="72">
        <f t="shared" si="1"/>
        <v>999</v>
      </c>
      <c r="G23" s="48">
        <f t="shared" si="14"/>
        <v>0</v>
      </c>
      <c r="H23" s="27">
        <f t="shared" si="3"/>
        <v>0</v>
      </c>
      <c r="I23" s="49"/>
      <c r="J23" s="43">
        <f t="shared" si="4"/>
        <v>999</v>
      </c>
      <c r="K23" s="48">
        <f t="shared" si="5"/>
        <v>0</v>
      </c>
      <c r="L23" s="50">
        <f t="shared" si="6"/>
        <v>0</v>
      </c>
      <c r="M23" s="49"/>
      <c r="N23" s="43" t="str">
        <f t="shared" si="7"/>
        <v>0</v>
      </c>
      <c r="O23" s="48">
        <f t="shared" si="8"/>
        <v>0</v>
      </c>
      <c r="P23" s="50">
        <f t="shared" si="9"/>
        <v>0</v>
      </c>
      <c r="Q23" s="49"/>
      <c r="R23" s="43" t="str">
        <f t="shared" si="10"/>
        <v>0</v>
      </c>
      <c r="S23" s="82"/>
      <c r="T23" s="24">
        <f t="shared" si="15"/>
        <v>0</v>
      </c>
      <c r="U23" s="36"/>
      <c r="V23" s="17">
        <f t="shared" si="16"/>
        <v>999</v>
      </c>
      <c r="W23" s="39"/>
      <c r="AE23">
        <v>4</v>
      </c>
      <c r="AF23">
        <v>27</v>
      </c>
      <c r="AG23">
        <v>0</v>
      </c>
    </row>
    <row r="24" spans="1:33" ht="12.75">
      <c r="A24" s="63">
        <v>18</v>
      </c>
      <c r="B24" s="67">
        <v>18</v>
      </c>
      <c r="C24" s="71">
        <f t="shared" si="13"/>
        <v>0</v>
      </c>
      <c r="D24" s="27">
        <f t="shared" si="0"/>
        <v>0</v>
      </c>
      <c r="E24" s="49"/>
      <c r="F24" s="72">
        <f t="shared" si="1"/>
        <v>999</v>
      </c>
      <c r="G24" s="48">
        <f t="shared" si="14"/>
        <v>0</v>
      </c>
      <c r="H24" s="27">
        <f t="shared" si="3"/>
        <v>0</v>
      </c>
      <c r="I24" s="49"/>
      <c r="J24" s="43">
        <f t="shared" si="4"/>
        <v>999</v>
      </c>
      <c r="K24" s="48">
        <f t="shared" si="5"/>
        <v>0</v>
      </c>
      <c r="L24" s="50">
        <f t="shared" si="6"/>
        <v>0</v>
      </c>
      <c r="M24" s="49"/>
      <c r="N24" s="43" t="str">
        <f t="shared" si="7"/>
        <v>0</v>
      </c>
      <c r="O24" s="48">
        <f t="shared" si="8"/>
        <v>0</v>
      </c>
      <c r="P24" s="50">
        <f t="shared" si="9"/>
        <v>0</v>
      </c>
      <c r="Q24" s="49"/>
      <c r="R24" s="43" t="str">
        <f t="shared" si="10"/>
        <v>0</v>
      </c>
      <c r="S24" s="82"/>
      <c r="T24" s="24">
        <f t="shared" si="15"/>
        <v>0</v>
      </c>
      <c r="U24" s="36"/>
      <c r="V24" s="17">
        <f t="shared" si="16"/>
        <v>999</v>
      </c>
      <c r="W24" s="39"/>
      <c r="AE24">
        <v>3</v>
      </c>
      <c r="AF24">
        <v>26</v>
      </c>
      <c r="AG24">
        <v>29</v>
      </c>
    </row>
    <row r="25" spans="1:33" ht="12.75">
      <c r="A25" s="63">
        <v>19</v>
      </c>
      <c r="B25" s="67">
        <v>19</v>
      </c>
      <c r="C25" s="71">
        <f t="shared" si="13"/>
        <v>0</v>
      </c>
      <c r="D25" s="27">
        <f t="shared" si="0"/>
        <v>0</v>
      </c>
      <c r="E25" s="49"/>
      <c r="F25" s="72">
        <f t="shared" si="1"/>
        <v>999</v>
      </c>
      <c r="G25" s="48">
        <f t="shared" si="14"/>
        <v>0</v>
      </c>
      <c r="H25" s="27">
        <f t="shared" si="3"/>
        <v>0</v>
      </c>
      <c r="I25" s="49"/>
      <c r="J25" s="43">
        <f t="shared" si="4"/>
        <v>999</v>
      </c>
      <c r="K25" s="48">
        <f t="shared" si="5"/>
        <v>0</v>
      </c>
      <c r="L25" s="50">
        <f t="shared" si="6"/>
        <v>0</v>
      </c>
      <c r="M25" s="49"/>
      <c r="N25" s="43" t="str">
        <f t="shared" si="7"/>
        <v>0</v>
      </c>
      <c r="O25" s="48">
        <f t="shared" si="8"/>
        <v>0</v>
      </c>
      <c r="P25" s="50">
        <f t="shared" si="9"/>
        <v>0</v>
      </c>
      <c r="Q25" s="49"/>
      <c r="R25" s="43" t="str">
        <f t="shared" si="10"/>
        <v>0</v>
      </c>
      <c r="S25" s="82"/>
      <c r="T25" s="24">
        <f t="shared" si="15"/>
        <v>0</v>
      </c>
      <c r="U25" s="36"/>
      <c r="V25" s="17">
        <f t="shared" si="16"/>
        <v>999</v>
      </c>
      <c r="W25" s="39"/>
      <c r="AE25">
        <v>3</v>
      </c>
      <c r="AF25">
        <v>20</v>
      </c>
      <c r="AG25">
        <v>1999</v>
      </c>
    </row>
    <row r="26" spans="1:33" ht="13.5" thickBot="1">
      <c r="A26" s="64">
        <v>20</v>
      </c>
      <c r="B26" s="68">
        <v>20</v>
      </c>
      <c r="C26" s="75">
        <f t="shared" si="13"/>
        <v>0</v>
      </c>
      <c r="D26" s="28">
        <f t="shared" si="0"/>
        <v>0</v>
      </c>
      <c r="E26" s="52"/>
      <c r="F26" s="76">
        <f t="shared" si="1"/>
        <v>999</v>
      </c>
      <c r="G26" s="51">
        <f t="shared" si="14"/>
        <v>0</v>
      </c>
      <c r="H26" s="28">
        <f t="shared" si="3"/>
        <v>0</v>
      </c>
      <c r="I26" s="52"/>
      <c r="J26" s="55">
        <f t="shared" si="4"/>
        <v>999</v>
      </c>
      <c r="K26" s="51">
        <f t="shared" si="5"/>
        <v>0</v>
      </c>
      <c r="L26" s="54">
        <f t="shared" si="6"/>
        <v>0</v>
      </c>
      <c r="M26" s="52"/>
      <c r="N26" s="55" t="str">
        <f t="shared" si="7"/>
        <v>0</v>
      </c>
      <c r="O26" s="51">
        <f t="shared" si="8"/>
        <v>0</v>
      </c>
      <c r="P26" s="54">
        <f t="shared" si="9"/>
        <v>0</v>
      </c>
      <c r="Q26" s="52"/>
      <c r="R26" s="55" t="str">
        <f t="shared" si="10"/>
        <v>0</v>
      </c>
      <c r="S26" s="83"/>
      <c r="T26" s="34">
        <f t="shared" si="15"/>
        <v>0</v>
      </c>
      <c r="U26" s="85"/>
      <c r="V26" s="41">
        <f t="shared" si="16"/>
        <v>999</v>
      </c>
      <c r="W26" s="40"/>
      <c r="AE26">
        <v>2</v>
      </c>
      <c r="AF26">
        <v>37</v>
      </c>
      <c r="AG26">
        <v>1999</v>
      </c>
    </row>
    <row r="27" spans="2:20" ht="75" customHeight="1">
      <c r="B27" s="5"/>
      <c r="S27" s="91"/>
      <c r="T27" s="91"/>
    </row>
    <row r="28" spans="1:23" ht="12.75">
      <c r="A28" s="95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98"/>
      <c r="T28" s="95"/>
      <c r="U28" s="95"/>
      <c r="V28" s="95"/>
      <c r="W28" s="99"/>
    </row>
    <row r="29" spans="1:23" ht="12.75">
      <c r="A29" s="95"/>
      <c r="B29" s="141"/>
      <c r="C29" s="97"/>
      <c r="D29" s="96"/>
      <c r="E29" s="96"/>
      <c r="F29" s="95"/>
      <c r="G29" s="97"/>
      <c r="H29" s="97"/>
      <c r="I29" s="97"/>
      <c r="J29" s="95"/>
      <c r="K29" s="97"/>
      <c r="L29" s="97"/>
      <c r="M29" s="97"/>
      <c r="N29" s="95"/>
      <c r="O29" s="97"/>
      <c r="P29" s="97"/>
      <c r="Q29" s="97"/>
      <c r="R29" s="95"/>
      <c r="S29" s="95"/>
      <c r="T29" s="95"/>
      <c r="U29" s="95"/>
      <c r="V29" s="95"/>
      <c r="W29" s="99"/>
    </row>
    <row r="30" spans="1:23" ht="12.75">
      <c r="A30" s="95"/>
      <c r="B30" s="92"/>
      <c r="C30" s="100"/>
      <c r="D30" s="101"/>
      <c r="E30" s="102"/>
      <c r="F30" s="103"/>
      <c r="G30" s="101"/>
      <c r="H30" s="101"/>
      <c r="I30" s="102"/>
      <c r="J30" s="103"/>
      <c r="K30" s="101"/>
      <c r="L30" s="101"/>
      <c r="M30" s="102"/>
      <c r="N30" s="103"/>
      <c r="O30" s="101"/>
      <c r="P30" s="101"/>
      <c r="Q30" s="102"/>
      <c r="R30" s="103"/>
      <c r="S30" s="104"/>
      <c r="T30" s="105"/>
      <c r="U30" s="93"/>
      <c r="V30" s="106"/>
      <c r="W30" s="94"/>
    </row>
    <row r="31" spans="1:23" ht="12.75">
      <c r="A31" s="95"/>
      <c r="B31" s="92"/>
      <c r="C31" s="100"/>
      <c r="D31" s="101"/>
      <c r="E31" s="102"/>
      <c r="F31" s="103"/>
      <c r="G31" s="101"/>
      <c r="H31" s="101"/>
      <c r="I31" s="102"/>
      <c r="J31" s="103"/>
      <c r="K31" s="101"/>
      <c r="L31" s="101"/>
      <c r="M31" s="102"/>
      <c r="N31" s="103"/>
      <c r="O31" s="101"/>
      <c r="P31" s="101"/>
      <c r="Q31" s="102"/>
      <c r="R31" s="103"/>
      <c r="S31" s="104"/>
      <c r="T31" s="105"/>
      <c r="U31" s="93"/>
      <c r="V31" s="106"/>
      <c r="W31" s="94"/>
    </row>
    <row r="32" spans="1:23" ht="12.75">
      <c r="A32" s="95"/>
      <c r="B32" s="92"/>
      <c r="C32" s="100"/>
      <c r="D32" s="101"/>
      <c r="E32" s="102"/>
      <c r="F32" s="103"/>
      <c r="G32" s="101"/>
      <c r="H32" s="101"/>
      <c r="I32" s="102"/>
      <c r="J32" s="103"/>
      <c r="K32" s="101"/>
      <c r="L32" s="101"/>
      <c r="M32" s="102"/>
      <c r="N32" s="103"/>
      <c r="O32" s="101"/>
      <c r="P32" s="101"/>
      <c r="Q32" s="102"/>
      <c r="R32" s="103"/>
      <c r="S32" s="104"/>
      <c r="T32" s="105"/>
      <c r="U32" s="93"/>
      <c r="V32" s="106"/>
      <c r="W32" s="94"/>
    </row>
    <row r="33" spans="1:23" s="18" customFormat="1" ht="12.75">
      <c r="A33" s="107"/>
      <c r="B33" s="92"/>
      <c r="C33" s="100"/>
      <c r="D33" s="101"/>
      <c r="E33" s="102"/>
      <c r="F33" s="103"/>
      <c r="G33" s="101"/>
      <c r="H33" s="101"/>
      <c r="I33" s="102"/>
      <c r="J33" s="103"/>
      <c r="K33" s="101"/>
      <c r="L33" s="101"/>
      <c r="M33" s="102"/>
      <c r="N33" s="103"/>
      <c r="O33" s="101"/>
      <c r="P33" s="101"/>
      <c r="Q33" s="102"/>
      <c r="R33" s="103"/>
      <c r="S33" s="104"/>
      <c r="T33" s="105"/>
      <c r="U33" s="93"/>
      <c r="V33" s="106"/>
      <c r="W33" s="94"/>
    </row>
    <row r="34" spans="1:24" s="20" customFormat="1" ht="12.75">
      <c r="A34" s="108"/>
      <c r="B34" s="92"/>
      <c r="C34" s="100"/>
      <c r="D34" s="101"/>
      <c r="E34" s="102"/>
      <c r="F34" s="103"/>
      <c r="G34" s="101"/>
      <c r="H34" s="101"/>
      <c r="I34" s="102"/>
      <c r="J34" s="103"/>
      <c r="K34" s="101"/>
      <c r="L34" s="101"/>
      <c r="M34" s="102"/>
      <c r="N34" s="103"/>
      <c r="O34" s="101"/>
      <c r="P34" s="101"/>
      <c r="Q34" s="102"/>
      <c r="R34" s="103"/>
      <c r="S34" s="104"/>
      <c r="T34" s="105"/>
      <c r="U34" s="93"/>
      <c r="V34" s="106"/>
      <c r="W34" s="94"/>
      <c r="X34" s="19"/>
    </row>
    <row r="35" spans="1:23" s="20" customFormat="1" ht="12.75">
      <c r="A35" s="108"/>
      <c r="B35" s="92"/>
      <c r="C35" s="100"/>
      <c r="D35" s="101"/>
      <c r="E35" s="102"/>
      <c r="F35" s="103"/>
      <c r="G35" s="101"/>
      <c r="H35" s="101"/>
      <c r="I35" s="102"/>
      <c r="J35" s="103"/>
      <c r="K35" s="101"/>
      <c r="L35" s="101"/>
      <c r="M35" s="102"/>
      <c r="N35" s="103"/>
      <c r="O35" s="101"/>
      <c r="P35" s="101"/>
      <c r="Q35" s="102"/>
      <c r="R35" s="103"/>
      <c r="S35" s="104"/>
      <c r="T35" s="105"/>
      <c r="U35" s="93"/>
      <c r="V35" s="106"/>
      <c r="W35" s="94"/>
    </row>
    <row r="36" spans="1:24" s="20" customFormat="1" ht="12.75">
      <c r="A36" s="108"/>
      <c r="B36" s="92"/>
      <c r="C36" s="100"/>
      <c r="D36" s="101"/>
      <c r="E36" s="102"/>
      <c r="F36" s="103"/>
      <c r="G36" s="101"/>
      <c r="H36" s="101"/>
      <c r="I36" s="102"/>
      <c r="J36" s="103"/>
      <c r="K36" s="101"/>
      <c r="L36" s="101"/>
      <c r="M36" s="102"/>
      <c r="N36" s="103"/>
      <c r="O36" s="101"/>
      <c r="P36" s="101"/>
      <c r="Q36" s="102"/>
      <c r="R36" s="103"/>
      <c r="S36" s="104"/>
      <c r="T36" s="105"/>
      <c r="U36" s="93"/>
      <c r="V36" s="106"/>
      <c r="W36" s="94"/>
      <c r="X36" s="19"/>
    </row>
    <row r="37" spans="1:23" s="18" customFormat="1" ht="12.75">
      <c r="A37" s="107"/>
      <c r="B37" s="92"/>
      <c r="C37" s="100"/>
      <c r="D37" s="101"/>
      <c r="E37" s="102"/>
      <c r="F37" s="103"/>
      <c r="G37" s="101"/>
      <c r="H37" s="101"/>
      <c r="I37" s="102"/>
      <c r="J37" s="103"/>
      <c r="K37" s="101"/>
      <c r="L37" s="101"/>
      <c r="M37" s="102"/>
      <c r="N37" s="103"/>
      <c r="O37" s="101"/>
      <c r="P37" s="101"/>
      <c r="Q37" s="102"/>
      <c r="R37" s="103"/>
      <c r="S37" s="104"/>
      <c r="T37" s="105"/>
      <c r="U37" s="93"/>
      <c r="V37" s="106"/>
      <c r="W37" s="94"/>
    </row>
    <row r="38" spans="1:24" s="18" customFormat="1" ht="12.75">
      <c r="A38" s="107"/>
      <c r="B38" s="92"/>
      <c r="C38" s="100"/>
      <c r="D38" s="101"/>
      <c r="E38" s="102"/>
      <c r="F38" s="103"/>
      <c r="G38" s="101"/>
      <c r="H38" s="101"/>
      <c r="I38" s="102"/>
      <c r="J38" s="103"/>
      <c r="K38" s="101"/>
      <c r="L38" s="101"/>
      <c r="M38" s="102"/>
      <c r="N38" s="103"/>
      <c r="O38" s="101"/>
      <c r="P38" s="101"/>
      <c r="Q38" s="102"/>
      <c r="R38" s="103"/>
      <c r="S38" s="104"/>
      <c r="T38" s="105"/>
      <c r="U38" s="109"/>
      <c r="V38" s="106"/>
      <c r="W38" s="110"/>
      <c r="X38" s="19"/>
    </row>
    <row r="39" spans="1:23" s="18" customFormat="1" ht="12.75">
      <c r="A39" s="107"/>
      <c r="B39" s="111"/>
      <c r="C39" s="100"/>
      <c r="D39" s="101"/>
      <c r="E39" s="102"/>
      <c r="F39" s="103"/>
      <c r="G39" s="101"/>
      <c r="H39" s="101"/>
      <c r="I39" s="102"/>
      <c r="J39" s="103"/>
      <c r="K39" s="101"/>
      <c r="L39" s="101"/>
      <c r="M39" s="102"/>
      <c r="N39" s="103"/>
      <c r="O39" s="101"/>
      <c r="P39" s="101"/>
      <c r="Q39" s="102"/>
      <c r="R39" s="103"/>
      <c r="S39" s="104"/>
      <c r="T39" s="105"/>
      <c r="U39" s="93"/>
      <c r="V39" s="106"/>
      <c r="W39" s="94"/>
    </row>
    <row r="40" spans="1:23" s="18" customFormat="1" ht="12.75">
      <c r="A40" s="107"/>
      <c r="B40" s="92"/>
      <c r="C40" s="100"/>
      <c r="D40" s="101"/>
      <c r="E40" s="102"/>
      <c r="F40" s="103"/>
      <c r="G40" s="101"/>
      <c r="H40" s="101"/>
      <c r="I40" s="102"/>
      <c r="J40" s="103"/>
      <c r="K40" s="101"/>
      <c r="L40" s="101"/>
      <c r="M40" s="102"/>
      <c r="N40" s="103"/>
      <c r="O40" s="101"/>
      <c r="P40" s="101"/>
      <c r="Q40" s="102"/>
      <c r="R40" s="103"/>
      <c r="S40" s="104"/>
      <c r="T40" s="105"/>
      <c r="U40" s="93"/>
      <c r="V40" s="106"/>
      <c r="W40" s="94"/>
    </row>
    <row r="41" spans="1:23" s="21" customFormat="1" ht="12.75">
      <c r="A41" s="112"/>
      <c r="B41" s="92"/>
      <c r="C41" s="100"/>
      <c r="D41" s="101"/>
      <c r="E41" s="102"/>
      <c r="F41" s="103"/>
      <c r="G41" s="101"/>
      <c r="H41" s="101"/>
      <c r="I41" s="102"/>
      <c r="J41" s="103"/>
      <c r="K41" s="101"/>
      <c r="L41" s="101"/>
      <c r="M41" s="102"/>
      <c r="N41" s="103"/>
      <c r="O41" s="101"/>
      <c r="P41" s="101"/>
      <c r="Q41" s="102"/>
      <c r="R41" s="103"/>
      <c r="S41" s="104"/>
      <c r="T41" s="105"/>
      <c r="U41" s="93"/>
      <c r="V41" s="106"/>
      <c r="W41" s="94"/>
    </row>
    <row r="42" spans="1:23" ht="12.75" hidden="1">
      <c r="A42" s="95"/>
      <c r="B42" s="92"/>
      <c r="C42" s="97"/>
      <c r="D42" s="96"/>
      <c r="E42" s="96"/>
      <c r="F42" s="113"/>
      <c r="G42" s="97"/>
      <c r="H42" s="97"/>
      <c r="I42" s="97"/>
      <c r="J42" s="95"/>
      <c r="K42" s="97"/>
      <c r="L42" s="97"/>
      <c r="M42" s="97"/>
      <c r="N42" s="95"/>
      <c r="O42" s="97"/>
      <c r="P42" s="97"/>
      <c r="Q42" s="97"/>
      <c r="R42" s="95"/>
      <c r="S42" s="95"/>
      <c r="T42" s="95"/>
      <c r="U42" s="105"/>
      <c r="V42" s="95"/>
      <c r="W42" s="99"/>
    </row>
    <row r="43" spans="1:23" ht="18" hidden="1">
      <c r="A43" s="95"/>
      <c r="B43" s="114"/>
      <c r="C43" s="97"/>
      <c r="D43" s="96"/>
      <c r="E43" s="96"/>
      <c r="F43" s="113"/>
      <c r="G43" s="97"/>
      <c r="H43" s="97"/>
      <c r="I43" s="97"/>
      <c r="J43" s="95"/>
      <c r="K43" s="97"/>
      <c r="L43" s="97"/>
      <c r="M43" s="97"/>
      <c r="N43" s="95"/>
      <c r="O43" s="97"/>
      <c r="P43" s="97"/>
      <c r="Q43" s="97"/>
      <c r="R43" s="95"/>
      <c r="S43" s="95"/>
      <c r="T43" s="95"/>
      <c r="U43" s="95"/>
      <c r="V43" s="95"/>
      <c r="W43" s="99"/>
    </row>
    <row r="44" spans="1:23" ht="75" customHeight="1">
      <c r="A44" s="95"/>
      <c r="B44" s="5"/>
      <c r="C44" s="97"/>
      <c r="D44" s="96"/>
      <c r="E44" s="96"/>
      <c r="F44" s="95"/>
      <c r="G44" s="97"/>
      <c r="H44" s="97"/>
      <c r="I44" s="97"/>
      <c r="J44" s="95"/>
      <c r="K44" s="97"/>
      <c r="L44" s="97"/>
      <c r="M44" s="97"/>
      <c r="N44" s="95"/>
      <c r="O44" s="97"/>
      <c r="P44" s="97"/>
      <c r="Q44" s="97"/>
      <c r="R44" s="95"/>
      <c r="S44" s="95"/>
      <c r="T44" s="95"/>
      <c r="U44" s="95"/>
      <c r="V44" s="95"/>
      <c r="W44" s="99"/>
    </row>
    <row r="45" spans="1:23" ht="12.75">
      <c r="A45" s="95"/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98"/>
      <c r="T45" s="95"/>
      <c r="U45" s="95"/>
      <c r="V45" s="95"/>
      <c r="W45" s="99"/>
    </row>
    <row r="46" spans="1:23" ht="12.75">
      <c r="A46" s="95"/>
      <c r="B46" s="141"/>
      <c r="C46" s="97"/>
      <c r="D46" s="96"/>
      <c r="E46" s="96"/>
      <c r="F46" s="95"/>
      <c r="G46" s="97"/>
      <c r="H46" s="97"/>
      <c r="I46" s="97"/>
      <c r="J46" s="95"/>
      <c r="K46" s="97"/>
      <c r="L46" s="97"/>
      <c r="M46" s="97"/>
      <c r="N46" s="95"/>
      <c r="O46" s="97"/>
      <c r="P46" s="97"/>
      <c r="Q46" s="97"/>
      <c r="R46" s="95"/>
      <c r="S46" s="95"/>
      <c r="T46" s="95"/>
      <c r="U46" s="95"/>
      <c r="V46" s="95"/>
      <c r="W46" s="99"/>
    </row>
    <row r="47" spans="1:23" ht="12.75">
      <c r="A47" s="95"/>
      <c r="B47" s="92"/>
      <c r="C47" s="115"/>
      <c r="D47" s="116"/>
      <c r="E47" s="117"/>
      <c r="F47" s="103"/>
      <c r="G47" s="116"/>
      <c r="H47" s="116"/>
      <c r="I47" s="117"/>
      <c r="J47" s="118"/>
      <c r="K47" s="119"/>
      <c r="L47" s="119"/>
      <c r="M47" s="120"/>
      <c r="N47" s="118"/>
      <c r="O47" s="119"/>
      <c r="P47" s="119"/>
      <c r="Q47" s="120"/>
      <c r="R47" s="118"/>
      <c r="S47" s="121"/>
      <c r="T47" s="122"/>
      <c r="U47" s="93"/>
      <c r="V47" s="106"/>
      <c r="W47" s="94"/>
    </row>
    <row r="48" spans="1:23" ht="12.75">
      <c r="A48" s="95"/>
      <c r="B48" s="92"/>
      <c r="C48" s="116"/>
      <c r="D48" s="116"/>
      <c r="E48" s="117"/>
      <c r="F48" s="118"/>
      <c r="G48" s="116"/>
      <c r="H48" s="116"/>
      <c r="I48" s="117"/>
      <c r="J48" s="118"/>
      <c r="K48" s="119"/>
      <c r="L48" s="119"/>
      <c r="M48" s="120"/>
      <c r="N48" s="118"/>
      <c r="O48" s="119"/>
      <c r="P48" s="119"/>
      <c r="Q48" s="120"/>
      <c r="R48" s="118"/>
      <c r="S48" s="121"/>
      <c r="T48" s="122"/>
      <c r="U48" s="93"/>
      <c r="V48" s="106"/>
      <c r="W48" s="94"/>
    </row>
    <row r="49" spans="1:23" ht="12.75">
      <c r="A49" s="95"/>
      <c r="B49" s="92"/>
      <c r="C49" s="116"/>
      <c r="D49" s="116"/>
      <c r="E49" s="117"/>
      <c r="F49" s="118"/>
      <c r="G49" s="116"/>
      <c r="H49" s="116"/>
      <c r="I49" s="117"/>
      <c r="J49" s="118"/>
      <c r="K49" s="119"/>
      <c r="L49" s="119"/>
      <c r="M49" s="120"/>
      <c r="N49" s="118"/>
      <c r="O49" s="119"/>
      <c r="P49" s="119"/>
      <c r="Q49" s="120"/>
      <c r="R49" s="118"/>
      <c r="S49" s="121"/>
      <c r="T49" s="122"/>
      <c r="U49" s="93"/>
      <c r="V49" s="106"/>
      <c r="W49" s="94"/>
    </row>
    <row r="50" spans="1:23" s="18" customFormat="1" ht="12.75">
      <c r="A50" s="107"/>
      <c r="B50" s="92"/>
      <c r="C50" s="116"/>
      <c r="D50" s="116"/>
      <c r="E50" s="117"/>
      <c r="F50" s="123"/>
      <c r="G50" s="96"/>
      <c r="H50" s="96"/>
      <c r="I50" s="124"/>
      <c r="J50" s="123"/>
      <c r="K50" s="96"/>
      <c r="L50" s="119"/>
      <c r="M50" s="124"/>
      <c r="N50" s="123"/>
      <c r="O50" s="96"/>
      <c r="P50" s="96"/>
      <c r="Q50" s="124"/>
      <c r="R50" s="123"/>
      <c r="S50" s="125"/>
      <c r="T50" s="122"/>
      <c r="U50" s="93"/>
      <c r="V50" s="126"/>
      <c r="W50" s="94"/>
    </row>
    <row r="51" spans="1:23" s="20" customFormat="1" ht="12.75">
      <c r="A51" s="108"/>
      <c r="B51" s="92"/>
      <c r="C51" s="116"/>
      <c r="D51" s="116"/>
      <c r="E51" s="117"/>
      <c r="F51" s="123"/>
      <c r="G51" s="96"/>
      <c r="H51" s="96"/>
      <c r="I51" s="124"/>
      <c r="J51" s="123"/>
      <c r="K51" s="96"/>
      <c r="L51" s="119"/>
      <c r="M51" s="124"/>
      <c r="N51" s="123"/>
      <c r="O51" s="96"/>
      <c r="P51" s="96"/>
      <c r="Q51" s="124"/>
      <c r="R51" s="123"/>
      <c r="S51" s="125"/>
      <c r="T51" s="122"/>
      <c r="U51" s="93"/>
      <c r="V51" s="126"/>
      <c r="W51" s="94"/>
    </row>
    <row r="52" spans="1:24" s="18" customFormat="1" ht="12.75">
      <c r="A52" s="107"/>
      <c r="B52" s="92"/>
      <c r="C52" s="116"/>
      <c r="D52" s="116"/>
      <c r="E52" s="117"/>
      <c r="F52" s="123"/>
      <c r="G52" s="96"/>
      <c r="H52" s="96"/>
      <c r="I52" s="124"/>
      <c r="J52" s="123"/>
      <c r="K52" s="96"/>
      <c r="L52" s="119"/>
      <c r="M52" s="124"/>
      <c r="N52" s="123"/>
      <c r="O52" s="96"/>
      <c r="P52" s="96"/>
      <c r="Q52" s="124"/>
      <c r="R52" s="123"/>
      <c r="S52" s="125"/>
      <c r="T52" s="122"/>
      <c r="U52" s="93"/>
      <c r="V52" s="126"/>
      <c r="W52" s="94"/>
      <c r="X52" s="19"/>
    </row>
    <row r="53" spans="1:24" s="20" customFormat="1" ht="12.75">
      <c r="A53" s="108"/>
      <c r="B53" s="92"/>
      <c r="C53" s="116"/>
      <c r="D53" s="116"/>
      <c r="E53" s="117"/>
      <c r="F53" s="118"/>
      <c r="G53" s="116"/>
      <c r="H53" s="116"/>
      <c r="I53" s="117"/>
      <c r="J53" s="118"/>
      <c r="K53" s="119"/>
      <c r="L53" s="119"/>
      <c r="M53" s="120"/>
      <c r="N53" s="118"/>
      <c r="O53" s="119"/>
      <c r="P53" s="119"/>
      <c r="Q53" s="120"/>
      <c r="R53" s="118"/>
      <c r="S53" s="121"/>
      <c r="T53" s="122"/>
      <c r="U53" s="93"/>
      <c r="V53" s="106"/>
      <c r="W53" s="94"/>
      <c r="X53" s="19"/>
    </row>
    <row r="54" spans="1:24" s="21" customFormat="1" ht="12.75">
      <c r="A54" s="112"/>
      <c r="B54" s="92"/>
      <c r="C54" s="116"/>
      <c r="D54" s="116"/>
      <c r="E54" s="117"/>
      <c r="F54" s="123"/>
      <c r="G54" s="96"/>
      <c r="H54" s="96"/>
      <c r="I54" s="124"/>
      <c r="J54" s="123"/>
      <c r="K54" s="96"/>
      <c r="L54" s="119"/>
      <c r="M54" s="124"/>
      <c r="N54" s="123"/>
      <c r="O54" s="96"/>
      <c r="P54" s="96"/>
      <c r="Q54" s="124"/>
      <c r="R54" s="123"/>
      <c r="S54" s="125"/>
      <c r="T54" s="122"/>
      <c r="U54" s="93"/>
      <c r="V54" s="126"/>
      <c r="W54" s="94"/>
      <c r="X54" s="19"/>
    </row>
    <row r="55" spans="1:23" s="20" customFormat="1" ht="12.75">
      <c r="A55" s="108"/>
      <c r="B55" s="92"/>
      <c r="C55" s="116"/>
      <c r="D55" s="116"/>
      <c r="E55" s="117"/>
      <c r="F55" s="123"/>
      <c r="G55" s="96"/>
      <c r="H55" s="96"/>
      <c r="I55" s="124"/>
      <c r="J55" s="123"/>
      <c r="K55" s="96"/>
      <c r="L55" s="119"/>
      <c r="M55" s="124"/>
      <c r="N55" s="123"/>
      <c r="O55" s="96"/>
      <c r="P55" s="96"/>
      <c r="Q55" s="124"/>
      <c r="R55" s="123"/>
      <c r="S55" s="125"/>
      <c r="T55" s="122"/>
      <c r="U55" s="93"/>
      <c r="V55" s="126"/>
      <c r="W55" s="94"/>
    </row>
    <row r="56" spans="1:23" s="20" customFormat="1" ht="12.75">
      <c r="A56" s="108"/>
      <c r="B56" s="92"/>
      <c r="C56" s="116"/>
      <c r="D56" s="116"/>
      <c r="E56" s="117"/>
      <c r="F56" s="123"/>
      <c r="G56" s="96"/>
      <c r="H56" s="96"/>
      <c r="I56" s="124"/>
      <c r="J56" s="123"/>
      <c r="K56" s="96"/>
      <c r="L56" s="119"/>
      <c r="M56" s="124"/>
      <c r="N56" s="123"/>
      <c r="O56" s="96"/>
      <c r="P56" s="96"/>
      <c r="Q56" s="124"/>
      <c r="R56" s="123"/>
      <c r="S56" s="125"/>
      <c r="T56" s="122"/>
      <c r="U56" s="93"/>
      <c r="V56" s="126"/>
      <c r="W56" s="94"/>
    </row>
    <row r="57" spans="1:23" ht="75" customHeight="1">
      <c r="A57" s="95"/>
      <c r="B57" s="5"/>
      <c r="C57" s="116"/>
      <c r="D57" s="116"/>
      <c r="E57" s="117"/>
      <c r="F57" s="95"/>
      <c r="G57" s="116"/>
      <c r="H57" s="116"/>
      <c r="I57" s="102"/>
      <c r="J57" s="95"/>
      <c r="K57" s="97"/>
      <c r="L57" s="97"/>
      <c r="M57" s="97"/>
      <c r="N57" s="95"/>
      <c r="O57" s="97"/>
      <c r="P57" s="97"/>
      <c r="Q57" s="97"/>
      <c r="R57" s="95"/>
      <c r="S57" s="95"/>
      <c r="T57" s="95"/>
      <c r="U57" s="95"/>
      <c r="V57" s="95"/>
      <c r="W57" s="99"/>
    </row>
    <row r="58" spans="1:23" ht="12.75">
      <c r="A58" s="95"/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98"/>
      <c r="T58" s="95"/>
      <c r="U58" s="95"/>
      <c r="V58" s="95"/>
      <c r="W58" s="99"/>
    </row>
    <row r="59" spans="1:23" ht="12.75">
      <c r="A59" s="95"/>
      <c r="B59" s="141"/>
      <c r="C59" s="97"/>
      <c r="D59" s="96"/>
      <c r="E59" s="96"/>
      <c r="F59" s="95"/>
      <c r="G59" s="97"/>
      <c r="H59" s="97"/>
      <c r="I59" s="97"/>
      <c r="J59" s="95"/>
      <c r="K59" s="97"/>
      <c r="L59" s="97"/>
      <c r="M59" s="97"/>
      <c r="N59" s="95"/>
      <c r="O59" s="97"/>
      <c r="P59" s="97"/>
      <c r="Q59" s="97"/>
      <c r="R59" s="95"/>
      <c r="S59" s="95"/>
      <c r="T59" s="95"/>
      <c r="U59" s="95"/>
      <c r="V59" s="95"/>
      <c r="W59" s="99"/>
    </row>
    <row r="60" spans="1:23" ht="12.75">
      <c r="A60" s="95"/>
      <c r="B60" s="92"/>
      <c r="C60" s="100"/>
      <c r="D60" s="101"/>
      <c r="E60" s="102"/>
      <c r="F60" s="103"/>
      <c r="G60" s="101"/>
      <c r="H60" s="101"/>
      <c r="I60" s="102"/>
      <c r="J60" s="103"/>
      <c r="K60" s="101"/>
      <c r="L60" s="101"/>
      <c r="M60" s="102"/>
      <c r="N60" s="103"/>
      <c r="O60" s="101"/>
      <c r="P60" s="101"/>
      <c r="Q60" s="102"/>
      <c r="R60" s="103"/>
      <c r="S60" s="127"/>
      <c r="T60" s="105"/>
      <c r="U60" s="93"/>
      <c r="V60" s="106"/>
      <c r="W60" s="94"/>
    </row>
    <row r="61" spans="1:24" ht="12.75">
      <c r="A61" s="95"/>
      <c r="B61" s="92"/>
      <c r="C61" s="101"/>
      <c r="D61" s="101"/>
      <c r="E61" s="102"/>
      <c r="F61" s="103"/>
      <c r="G61" s="101"/>
      <c r="H61" s="101"/>
      <c r="I61" s="102"/>
      <c r="J61" s="103"/>
      <c r="K61" s="101"/>
      <c r="L61" s="101"/>
      <c r="M61" s="102"/>
      <c r="N61" s="103"/>
      <c r="O61" s="101"/>
      <c r="P61" s="101"/>
      <c r="Q61" s="102"/>
      <c r="R61" s="103"/>
      <c r="S61" s="127"/>
      <c r="T61" s="105"/>
      <c r="U61" s="93"/>
      <c r="V61" s="106"/>
      <c r="W61" s="128"/>
      <c r="X61" s="19"/>
    </row>
    <row r="62" spans="1:23" s="20" customFormat="1" ht="12.75">
      <c r="A62" s="108"/>
      <c r="B62" s="92"/>
      <c r="C62" s="101"/>
      <c r="D62" s="101"/>
      <c r="E62" s="102"/>
      <c r="F62" s="103"/>
      <c r="G62" s="101"/>
      <c r="H62" s="101"/>
      <c r="I62" s="102"/>
      <c r="J62" s="103"/>
      <c r="K62" s="101"/>
      <c r="L62" s="101"/>
      <c r="M62" s="102"/>
      <c r="N62" s="103"/>
      <c r="O62" s="101"/>
      <c r="P62" s="101"/>
      <c r="Q62" s="102"/>
      <c r="R62" s="103"/>
      <c r="S62" s="127"/>
      <c r="T62" s="105"/>
      <c r="U62" s="93"/>
      <c r="V62" s="106"/>
      <c r="W62" s="128"/>
    </row>
    <row r="63" spans="1:24" s="18" customFormat="1" ht="12.75">
      <c r="A63" s="107"/>
      <c r="B63" s="92"/>
      <c r="C63" s="101"/>
      <c r="D63" s="101"/>
      <c r="E63" s="102"/>
      <c r="F63" s="103"/>
      <c r="G63" s="101"/>
      <c r="H63" s="101"/>
      <c r="I63" s="102"/>
      <c r="J63" s="103"/>
      <c r="K63" s="101"/>
      <c r="L63" s="101"/>
      <c r="M63" s="102"/>
      <c r="N63" s="103"/>
      <c r="O63" s="101"/>
      <c r="P63" s="101"/>
      <c r="Q63" s="102"/>
      <c r="R63" s="103"/>
      <c r="S63" s="127"/>
      <c r="T63" s="105"/>
      <c r="U63" s="93"/>
      <c r="V63" s="106"/>
      <c r="W63" s="128"/>
      <c r="X63" s="19"/>
    </row>
    <row r="64" spans="1:24" s="20" customFormat="1" ht="12.75">
      <c r="A64" s="108"/>
      <c r="B64" s="92"/>
      <c r="C64" s="101"/>
      <c r="D64" s="101"/>
      <c r="E64" s="102"/>
      <c r="F64" s="103"/>
      <c r="G64" s="101"/>
      <c r="H64" s="101"/>
      <c r="I64" s="102"/>
      <c r="J64" s="103"/>
      <c r="K64" s="101"/>
      <c r="L64" s="101"/>
      <c r="M64" s="102"/>
      <c r="N64" s="103"/>
      <c r="O64" s="101"/>
      <c r="P64" s="101"/>
      <c r="Q64" s="102"/>
      <c r="R64" s="103"/>
      <c r="S64" s="127"/>
      <c r="T64" s="105"/>
      <c r="U64" s="93"/>
      <c r="V64" s="106"/>
      <c r="W64" s="128"/>
      <c r="X64" s="19"/>
    </row>
    <row r="65" spans="1:23" s="20" customFormat="1" ht="12.75">
      <c r="A65" s="108"/>
      <c r="B65" s="92"/>
      <c r="C65" s="101"/>
      <c r="D65" s="101"/>
      <c r="E65" s="102"/>
      <c r="F65" s="103"/>
      <c r="G65" s="101"/>
      <c r="H65" s="101"/>
      <c r="I65" s="102"/>
      <c r="J65" s="103"/>
      <c r="K65" s="101"/>
      <c r="L65" s="101"/>
      <c r="M65" s="102"/>
      <c r="N65" s="103"/>
      <c r="O65" s="101"/>
      <c r="P65" s="101"/>
      <c r="Q65" s="102"/>
      <c r="R65" s="103"/>
      <c r="S65" s="127"/>
      <c r="T65" s="105"/>
      <c r="U65" s="109"/>
      <c r="V65" s="106"/>
      <c r="W65" s="110"/>
    </row>
    <row r="66" spans="1:23" s="18" customFormat="1" ht="12.75">
      <c r="A66" s="107"/>
      <c r="B66" s="92"/>
      <c r="C66" s="101"/>
      <c r="D66" s="101"/>
      <c r="E66" s="102"/>
      <c r="F66" s="103"/>
      <c r="G66" s="101"/>
      <c r="H66" s="101"/>
      <c r="I66" s="102"/>
      <c r="J66" s="103"/>
      <c r="K66" s="101"/>
      <c r="L66" s="101"/>
      <c r="M66" s="102"/>
      <c r="N66" s="103"/>
      <c r="O66" s="101"/>
      <c r="P66" s="101"/>
      <c r="Q66" s="102"/>
      <c r="R66" s="103"/>
      <c r="S66" s="127"/>
      <c r="T66" s="105"/>
      <c r="U66" s="93"/>
      <c r="V66" s="106"/>
      <c r="W66" s="128"/>
    </row>
    <row r="67" spans="1:23" ht="12.75">
      <c r="A67" s="95"/>
      <c r="B67" s="92"/>
      <c r="C67" s="101"/>
      <c r="D67" s="101"/>
      <c r="E67" s="102"/>
      <c r="F67" s="103"/>
      <c r="G67" s="101"/>
      <c r="H67" s="101"/>
      <c r="I67" s="102"/>
      <c r="J67" s="103"/>
      <c r="K67" s="101"/>
      <c r="L67" s="101"/>
      <c r="M67" s="102"/>
      <c r="N67" s="103"/>
      <c r="O67" s="101"/>
      <c r="P67" s="101"/>
      <c r="Q67" s="102"/>
      <c r="R67" s="103"/>
      <c r="S67" s="127"/>
      <c r="T67" s="105"/>
      <c r="U67" s="109"/>
      <c r="V67" s="106"/>
      <c r="W67" s="128"/>
    </row>
    <row r="68" spans="1:23" ht="12.75">
      <c r="A68" s="95"/>
      <c r="B68" s="92"/>
      <c r="C68" s="101"/>
      <c r="D68" s="101"/>
      <c r="E68" s="102"/>
      <c r="F68" s="103"/>
      <c r="G68" s="101"/>
      <c r="H68" s="101"/>
      <c r="I68" s="102"/>
      <c r="J68" s="103"/>
      <c r="K68" s="101"/>
      <c r="L68" s="101"/>
      <c r="M68" s="102"/>
      <c r="N68" s="103"/>
      <c r="O68" s="101"/>
      <c r="P68" s="101"/>
      <c r="Q68" s="102"/>
      <c r="R68" s="103"/>
      <c r="S68" s="127"/>
      <c r="T68" s="105"/>
      <c r="U68" s="93"/>
      <c r="V68" s="106"/>
      <c r="W68" s="94"/>
    </row>
    <row r="69" spans="1:23" s="20" customFormat="1" ht="12.75">
      <c r="A69" s="108"/>
      <c r="B69" s="111"/>
      <c r="C69" s="101"/>
      <c r="D69" s="101"/>
      <c r="E69" s="102"/>
      <c r="F69" s="103"/>
      <c r="G69" s="101"/>
      <c r="H69" s="101"/>
      <c r="I69" s="102"/>
      <c r="J69" s="103"/>
      <c r="K69" s="101"/>
      <c r="L69" s="101"/>
      <c r="M69" s="102"/>
      <c r="N69" s="103"/>
      <c r="O69" s="101"/>
      <c r="P69" s="101"/>
      <c r="Q69" s="102"/>
      <c r="R69" s="103"/>
      <c r="S69" s="127"/>
      <c r="T69" s="105"/>
      <c r="U69" s="93"/>
      <c r="V69" s="106"/>
      <c r="W69" s="94"/>
    </row>
    <row r="70" spans="1:23" s="20" customFormat="1" ht="12.75">
      <c r="A70" s="108"/>
      <c r="B70" s="111"/>
      <c r="C70" s="101"/>
      <c r="D70" s="101"/>
      <c r="E70" s="102"/>
      <c r="F70" s="103"/>
      <c r="G70" s="101"/>
      <c r="H70" s="101"/>
      <c r="I70" s="102"/>
      <c r="J70" s="129"/>
      <c r="K70" s="101"/>
      <c r="L70" s="101"/>
      <c r="M70" s="102"/>
      <c r="N70" s="103"/>
      <c r="O70" s="101"/>
      <c r="P70" s="101"/>
      <c r="Q70" s="102"/>
      <c r="R70" s="103"/>
      <c r="S70" s="127"/>
      <c r="T70" s="105"/>
      <c r="U70" s="93"/>
      <c r="V70" s="106"/>
      <c r="W70" s="94"/>
    </row>
    <row r="71" spans="1:23" s="20" customFormat="1" ht="12.75">
      <c r="A71" s="108"/>
      <c r="B71" s="92"/>
      <c r="C71" s="101"/>
      <c r="D71" s="101"/>
      <c r="E71" s="102"/>
      <c r="F71" s="103"/>
      <c r="G71" s="101"/>
      <c r="H71" s="101"/>
      <c r="I71" s="102"/>
      <c r="J71" s="103"/>
      <c r="K71" s="101"/>
      <c r="L71" s="101"/>
      <c r="M71" s="102"/>
      <c r="N71" s="103"/>
      <c r="O71" s="101"/>
      <c r="P71" s="101"/>
      <c r="Q71" s="102"/>
      <c r="R71" s="103"/>
      <c r="S71" s="127"/>
      <c r="T71" s="105"/>
      <c r="U71" s="93"/>
      <c r="V71" s="106"/>
      <c r="W71" s="94"/>
    </row>
    <row r="72" spans="1:23" s="25" customFormat="1" ht="12.75">
      <c r="A72" s="130"/>
      <c r="B72" s="92"/>
      <c r="C72" s="97"/>
      <c r="D72" s="96"/>
      <c r="E72" s="96"/>
      <c r="F72" s="97"/>
      <c r="G72" s="97"/>
      <c r="H72" s="97"/>
      <c r="I72" s="96"/>
      <c r="J72" s="97"/>
      <c r="K72" s="97"/>
      <c r="L72" s="97"/>
      <c r="M72" s="96"/>
      <c r="N72" s="97"/>
      <c r="O72" s="97"/>
      <c r="P72" s="97"/>
      <c r="Q72" s="96"/>
      <c r="R72" s="103"/>
      <c r="S72" s="95"/>
      <c r="T72" s="105"/>
      <c r="U72" s="93"/>
      <c r="V72" s="106"/>
      <c r="W72" s="94"/>
    </row>
    <row r="73" spans="1:23" ht="12.75">
      <c r="A73" s="95"/>
      <c r="B73" s="92"/>
      <c r="C73" s="97"/>
      <c r="D73" s="96"/>
      <c r="E73" s="96"/>
      <c r="F73" s="95"/>
      <c r="G73" s="97"/>
      <c r="H73" s="97"/>
      <c r="I73" s="97"/>
      <c r="J73" s="95"/>
      <c r="K73" s="97"/>
      <c r="L73" s="97"/>
      <c r="M73" s="97"/>
      <c r="N73" s="95"/>
      <c r="O73" s="97"/>
      <c r="P73" s="97"/>
      <c r="Q73" s="97"/>
      <c r="R73" s="95"/>
      <c r="S73" s="95"/>
      <c r="T73" s="95"/>
      <c r="U73" s="95"/>
      <c r="V73" s="95"/>
      <c r="W73" s="99"/>
    </row>
    <row r="74" spans="1:23" ht="12.75">
      <c r="A74" s="95"/>
      <c r="B74" s="92"/>
      <c r="C74" s="97"/>
      <c r="D74" s="96"/>
      <c r="E74" s="96"/>
      <c r="F74" s="95"/>
      <c r="G74" s="97"/>
      <c r="H74" s="97"/>
      <c r="I74" s="97"/>
      <c r="J74" s="95"/>
      <c r="K74" s="97"/>
      <c r="L74" s="97"/>
      <c r="M74" s="97"/>
      <c r="N74" s="95"/>
      <c r="O74" s="97"/>
      <c r="P74" s="97"/>
      <c r="Q74" s="97"/>
      <c r="R74" s="95"/>
      <c r="S74" s="95"/>
      <c r="T74" s="95"/>
      <c r="U74" s="95"/>
      <c r="V74" s="95"/>
      <c r="W74" s="99"/>
    </row>
    <row r="75" spans="1:23" ht="12.75">
      <c r="A75" s="95"/>
      <c r="B75" s="92"/>
      <c r="C75" s="97"/>
      <c r="D75" s="96"/>
      <c r="E75" s="96"/>
      <c r="F75" s="95"/>
      <c r="G75" s="97"/>
      <c r="H75" s="97"/>
      <c r="I75" s="97"/>
      <c r="J75" s="95"/>
      <c r="K75" s="97"/>
      <c r="L75" s="97"/>
      <c r="M75" s="97"/>
      <c r="N75" s="95"/>
      <c r="O75" s="97"/>
      <c r="P75" s="97"/>
      <c r="Q75" s="97"/>
      <c r="R75" s="95"/>
      <c r="S75" s="95"/>
      <c r="T75" s="95"/>
      <c r="U75" s="95"/>
      <c r="V75" s="95"/>
      <c r="W75" s="99"/>
    </row>
    <row r="76" spans="1:23" ht="12.75">
      <c r="A76" s="95"/>
      <c r="B76" s="92"/>
      <c r="C76" s="97"/>
      <c r="D76" s="96"/>
      <c r="E76" s="96"/>
      <c r="F76" s="95"/>
      <c r="G76" s="97"/>
      <c r="H76" s="97"/>
      <c r="I76" s="97"/>
      <c r="J76" s="95"/>
      <c r="K76" s="97"/>
      <c r="L76" s="97"/>
      <c r="M76" s="97"/>
      <c r="N76" s="95"/>
      <c r="O76" s="97"/>
      <c r="P76" s="97"/>
      <c r="Q76" s="97"/>
      <c r="R76" s="95"/>
      <c r="S76" s="95"/>
      <c r="T76" s="95"/>
      <c r="U76" s="95"/>
      <c r="V76" s="95"/>
      <c r="W76" s="99"/>
    </row>
    <row r="77" spans="1:23" ht="12.75">
      <c r="A77" s="95"/>
      <c r="B77" s="92"/>
      <c r="C77" s="97"/>
      <c r="D77" s="96"/>
      <c r="E77" s="96"/>
      <c r="F77" s="95"/>
      <c r="G77" s="97"/>
      <c r="H77" s="97"/>
      <c r="I77" s="97"/>
      <c r="J77" s="95"/>
      <c r="K77" s="97"/>
      <c r="L77" s="97"/>
      <c r="M77" s="97"/>
      <c r="N77" s="95"/>
      <c r="O77" s="97"/>
      <c r="P77" s="97"/>
      <c r="Q77" s="97"/>
      <c r="R77" s="95"/>
      <c r="S77" s="95"/>
      <c r="T77" s="95"/>
      <c r="U77" s="95"/>
      <c r="V77" s="95"/>
      <c r="W77" s="99"/>
    </row>
  </sheetData>
  <sheetProtection/>
  <mergeCells count="22">
    <mergeCell ref="K28:N28"/>
    <mergeCell ref="O28:R28"/>
    <mergeCell ref="B1:V1"/>
    <mergeCell ref="G5:J5"/>
    <mergeCell ref="K5:N5"/>
    <mergeCell ref="O5:R5"/>
    <mergeCell ref="K58:N58"/>
    <mergeCell ref="O58:R58"/>
    <mergeCell ref="B5:B6"/>
    <mergeCell ref="B28:B29"/>
    <mergeCell ref="G58:J58"/>
    <mergeCell ref="C45:F45"/>
    <mergeCell ref="G45:J45"/>
    <mergeCell ref="K45:N45"/>
    <mergeCell ref="C5:F5"/>
    <mergeCell ref="O45:R45"/>
    <mergeCell ref="B58:B59"/>
    <mergeCell ref="C28:F28"/>
    <mergeCell ref="G28:J28"/>
    <mergeCell ref="A5:A6"/>
    <mergeCell ref="C58:F58"/>
    <mergeCell ref="B45:B46"/>
  </mergeCells>
  <printOptions/>
  <pageMargins left="0.787401575" right="0.787401575" top="1.55" bottom="0.984251969" header="0.4921259845" footer="0.4921259845"/>
  <pageSetup fitToHeight="1" fitToWidth="1" orientation="portrait" paperSize="9" scale="47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kanoistiky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Eichler</dc:creator>
  <cp:keywords/>
  <dc:description/>
  <cp:lastModifiedBy>Eichler Ivo</cp:lastModifiedBy>
  <cp:lastPrinted>2008-04-14T08:26:07Z</cp:lastPrinted>
  <dcterms:created xsi:type="dcterms:W3CDTF">2000-05-26T15:45:21Z</dcterms:created>
  <dcterms:modified xsi:type="dcterms:W3CDTF">2008-04-14T08:54:05Z</dcterms:modified>
  <cp:category/>
  <cp:version/>
  <cp:contentType/>
  <cp:contentStatus/>
</cp:coreProperties>
</file>